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MICHAL\_MICHAL\Pro Vita\Kasalova\"/>
    </mc:Choice>
  </mc:AlternateContent>
  <bookViews>
    <workbookView xWindow="0" yWindow="0" windowWidth="0" windowHeight="0"/>
  </bookViews>
  <sheets>
    <sheet name="Rekapitulace" sheetId="4" r:id="rId1"/>
    <sheet name="SO 001" sheetId="2" r:id="rId2"/>
    <sheet name="SO 101" sheetId="3" r:id="rId3"/>
  </sheets>
  <calcPr/>
</workbook>
</file>

<file path=xl/calcChain.xml><?xml version="1.0" encoding="utf-8"?>
<calcChain xmlns="http://schemas.openxmlformats.org/spreadsheetml/2006/main">
  <c i="4" l="1" r="E11"/>
  <c r="D11"/>
  <c r="C11"/>
  <c r="E10"/>
  <c r="D10"/>
  <c r="C10"/>
  <c r="C7"/>
  <c r="C6"/>
  <c i="3" r="I3"/>
  <c r="I156"/>
  <c r="O191"/>
  <c r="I191"/>
  <c r="O187"/>
  <c r="I187"/>
  <c r="O180"/>
  <c r="I180"/>
  <c r="O176"/>
  <c r="I176"/>
  <c r="O172"/>
  <c r="I172"/>
  <c r="O167"/>
  <c r="I167"/>
  <c r="O162"/>
  <c r="I162"/>
  <c r="O157"/>
  <c r="I157"/>
  <c r="I151"/>
  <c r="O152"/>
  <c r="I152"/>
  <c r="I134"/>
  <c r="O147"/>
  <c r="I147"/>
  <c r="O143"/>
  <c r="I143"/>
  <c r="O139"/>
  <c r="I139"/>
  <c r="O135"/>
  <c r="I135"/>
  <c r="I129"/>
  <c r="O130"/>
  <c r="I130"/>
  <c r="I124"/>
  <c r="O125"/>
  <c r="I125"/>
  <c r="I25"/>
  <c r="O120"/>
  <c r="I120"/>
  <c r="O116"/>
  <c r="I116"/>
  <c r="O112"/>
  <c r="I112"/>
  <c r="O106"/>
  <c r="I106"/>
  <c r="O102"/>
  <c r="I102"/>
  <c r="O98"/>
  <c r="I98"/>
  <c r="O94"/>
  <c r="I94"/>
  <c r="O86"/>
  <c r="I86"/>
  <c r="O82"/>
  <c r="I82"/>
  <c r="O76"/>
  <c r="I76"/>
  <c r="O71"/>
  <c r="I71"/>
  <c r="O64"/>
  <c r="I64"/>
  <c r="O59"/>
  <c r="I59"/>
  <c r="O54"/>
  <c r="I54"/>
  <c r="O49"/>
  <c r="I49"/>
  <c r="O41"/>
  <c r="I41"/>
  <c r="O34"/>
  <c r="I34"/>
  <c r="O30"/>
  <c r="I30"/>
  <c r="O26"/>
  <c r="I26"/>
  <c r="I8"/>
  <c r="O21"/>
  <c r="I21"/>
  <c r="O17"/>
  <c r="I17"/>
  <c r="O9"/>
  <c r="I9"/>
  <c i="2" r="I3"/>
  <c r="I8"/>
  <c r="O45"/>
  <c r="I45"/>
  <c r="O41"/>
  <c r="I41"/>
  <c r="O37"/>
  <c r="I37"/>
  <c r="O33"/>
  <c r="I33"/>
  <c r="O29"/>
  <c r="I29"/>
  <c r="O25"/>
  <c r="I25"/>
  <c r="O21"/>
  <c r="I21"/>
  <c r="O17"/>
  <c r="I17"/>
  <c r="O13"/>
  <c r="I13"/>
  <c r="O9"/>
  <c r="I9"/>
</calcChain>
</file>

<file path=xl/sharedStrings.xml><?xml version="1.0" encoding="utf-8"?>
<sst xmlns="http://schemas.openxmlformats.org/spreadsheetml/2006/main">
  <si>
    <t>EstiCon</t>
  </si>
  <si>
    <t xml:space="preserve">Firma: </t>
  </si>
  <si>
    <t>Rekapitulace ceny</t>
  </si>
  <si>
    <t>Stavba: 25_007 - Chodník v ul. Kasalova v Zelenči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</si>
  <si>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</si>
  <si>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</si>
  <si>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</si>
  <si>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</si>
  <si>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</si>
  <si>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</si>
  <si>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</si>
  <si>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 001</t>
  </si>
  <si>
    <t>Všeobecné a ostatní náklady pro SO 101</t>
  </si>
  <si>
    <t>SO 101</t>
  </si>
  <si>
    <t>Chodník</t>
  </si>
  <si>
    <t>Soupis prací objektu</t>
  </si>
  <si>
    <t>S</t>
  </si>
  <si>
    <t>Stavba:</t>
  </si>
  <si>
    <t>25_007</t>
  </si>
  <si>
    <t>Chodník v ul. Kasalova v Zelenči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</si>
  <si>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</si>
  <si>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</si>
  <si>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</si>
  <si>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</si>
  <si>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</si>
  <si>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</si>
  <si>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</si>
  <si>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</si>
  <si>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</si>
  <si>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</si>
  <si>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</si>
  <si>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</si>
  <si>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</si>
  <si>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</si>
  <si>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</si>
  <si>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</si>
  <si>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</si>
  <si>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02520</t>
  </si>
  <si>
    <t/>
  </si>
  <si>
    <t>ZKOUŠENÍ MATERIÁLŮ NEZÁVISLOU ZKUŠEBNOU</t>
  </si>
  <si>
    <t>KPL</t>
  </si>
  <si>
    <t>PP</t>
  </si>
  <si>
    <t>Veškeré zkoušky objednatele. 
Čerpáno se souhlasem technického dozoru investora</t>
  </si>
  <si>
    <t>VV</t>
  </si>
  <si>
    <t xml:space="preserve"> 1 = 1,000 [A]</t>
  </si>
  <si>
    <t>TS</t>
  </si>
  <si>
    <t>Položka zahrnuje:
- veškeré náklady spojené s objednatelem požadovanými zkouškami
Položka nezahrnuje:
- x</t>
  </si>
  <si>
    <t>02910</t>
  </si>
  <si>
    <t>OSTATNÍ POŽADAVKY - ZEMĚMĚŘIČSKÁ MĚŘENÍ</t>
  </si>
  <si>
    <t>Veškerá nutná zaměření nutná k realizaci díla (např. zaměření stavby před výstavbou, během stavby, vytyčení stavby a obvodu staveniště apod.) Cena za vytyčení prostorové polohy stavby před jejím zahájením odborně způsobilými osobami. Kompletní geodetické práce na vytyčení vytyčovaných bodů definovaného objektu v rozsahu PD a TKP.V rozsahu celé stavby a všech stavebních objektů.</t>
  </si>
  <si>
    <t>Položka zahrnuje:
- veškeré náklady spojené s objednatelem požadovanými pracemi
Položka nezahrnuje:
- x
Způsob stanovení:
- pro stanovení orientační investorské ceny určete jednotkovou cenu jako 1% odhadované ceny stavby</t>
  </si>
  <si>
    <t>02911</t>
  </si>
  <si>
    <t>OSTATNÍ POŽADAVKY - GEODETICKÉ ZAMĚŘENÍ</t>
  </si>
  <si>
    <t xml:space="preserve">Zaměření skutečného provedení díla ke kolaudaci stavby v délce stavby  
4x tištěné paré + 1x CD 
V rozsahu všech stavebních objektů</t>
  </si>
  <si>
    <t>Položka zahrnuje:
- veškeré náklady spojené s objednatelem požadovanými pracemi
Položka nezahrnuje:
- x</t>
  </si>
  <si>
    <t>02943</t>
  </si>
  <si>
    <t>OSTATNÍ POŽADAVKY - VYPRACOVÁNÍ RDS</t>
  </si>
  <si>
    <t>Vypracování realizační dokumentace - dílčích částí pro jednotlivé stavební objekty. Dokumentace bude požadovaná (počet výtisků, 4xparé a 1xCD v el. podobě) objednatelem.</t>
  </si>
  <si>
    <t>02944</t>
  </si>
  <si>
    <t>OSTAT POŽADAVKY - DOKUMENTACE SKUTEČ PROVEDENÍ V DIGIT FORMĚ</t>
  </si>
  <si>
    <t>Dokumentace skutečného provedení stavby. Pro objekty SO 101
Výkresy a související písemnosti 
zhotovené stavby potřebné pro evidenci pozemní komunikace. Výkresy odchylek a 
změn stavby oproti DSP, PDPS pro objekty stavby. Ověřené podpisem odpovědného zástupce zhotovitele a správce stavby. Zadavatel poskytne dokumentaci v otevřeném formátu *DWG. 
4x tištěné paré + 1x CD</t>
  </si>
  <si>
    <t xml:space="preserve"> SO 101 1 = 1,000 [A]</t>
  </si>
  <si>
    <t>02945</t>
  </si>
  <si>
    <t>OSTAT POŽADAVKY - GEOMETRICKÝ PLÁN</t>
  </si>
  <si>
    <t>HM</t>
  </si>
  <si>
    <t xml:space="preserve">Položka zahrnuje:       
- přípravu podkladů, vyhotovení žádosti pro vklad na katastrální úřad
- polní práce spojené s vyhotovením geometrického plánu
- výpočetní a grafické kancelářské práce
- úřední ověření výsledného elaborátu
- schválení návrhu vkladu do katastru nemovitostí příslušným katastrálním úřadem
Položka nezahrnuje:
- x</t>
  </si>
  <si>
    <t>02946</t>
  </si>
  <si>
    <t>OSTAT POŽADAVKY - FOTODOKUMENTACE</t>
  </si>
  <si>
    <t>Fotodokumentace průběhu stavebních prací, snímky 1 x týdně a důležité činnosti - předání investorovi digitálně</t>
  </si>
  <si>
    <t>Položka zahrnuje:
- fotodokumentaci zadavatelem požadovaného děje a konstrukcí v požadovaných časových intervalech
- zadavatelem specifikované výstupy (fotografie v papírovém a digitálním formátu) v požadovaném počtu
Položka nezahrnuje:
- x</t>
  </si>
  <si>
    <t>02950</t>
  </si>
  <si>
    <t>OSTATNÍ POŽADAVKY - POSUDKY, KONTROLY, REVIZNÍ ZPRÁVY</t>
  </si>
  <si>
    <t>Pasport přilehlých nemovitostí ke stavbě - domy, pozemky i komunikace. Provádění před a po stavbě. 
Dále pravidelně před zemními pracemi, speciálním zakládáním, objízdné trasy, stávající zdi, nemovitosti.</t>
  </si>
  <si>
    <t>02991</t>
  </si>
  <si>
    <t>OSTATNÍ POŽADAVKY - INFORMAČNÍ TABULE</t>
  </si>
  <si>
    <t>KUS</t>
  </si>
  <si>
    <t>základní údaje o stavbě, velikost 1,0/1,5m</t>
  </si>
  <si>
    <t xml:space="preserve"> 2 = 2,000 [A]</t>
  </si>
  <si>
    <t>Položka zahrnuje:
- dodání a osazení informačních tabulí v předepsaném provedení a množství s obsahem předepsaným zadavatelem
- veškeré nosné a upevňovací konstrukce
- základové konstrukce včetně nutných zemních prací
- demontáž a odvoz po skončení platnosti
- případně nutné opravy poškozených čátí během platnosti
Položka nezahrnuje:
- x</t>
  </si>
  <si>
    <t>03100</t>
  </si>
  <si>
    <t>ZAŘÍZENÍ STAVENIŠTĚ - ZŘÍZENÍ, PROVOZ, DEMONTÁŽ</t>
  </si>
  <si>
    <t>ZS a mezideponie, zřízení zpevněných ploch, kontejnery, sklady, WC. Zřízení, provoz a demontáž.</t>
  </si>
  <si>
    <t>Položka zahrnuje:
 objednatelem povolené náklady na pořízení (event. pronájem), provozování, udržování a likvidaci zhotovitelova zařízení
Položka nezahrnuje:
- x</t>
  </si>
  <si>
    <t>014111</t>
  </si>
  <si>
    <t>POPLATKY ZA SKLÁDKU TYP S-IO (INERTNÍ ODPAD)</t>
  </si>
  <si>
    <t>M3</t>
  </si>
  <si>
    <t>S-IO - trvalá skládka - kamenivo, zemina, štěrk
odečteno množství pro zásypy</t>
  </si>
  <si>
    <t xml:space="preserve"> "zemina, štěrk "</t>
  </si>
  <si>
    <t xml:space="preserve"> pol. 11332a 6,18 = 6,180 [B]</t>
  </si>
  <si>
    <t xml:space="preserve"> pol. 12373 8,4 = 8,400 [C]</t>
  </si>
  <si>
    <t>pol. 13273 14,16 = 14,160 [D]</t>
  </si>
  <si>
    <t>Mezisoučet = 28,740 [E]</t>
  </si>
  <si>
    <t>Položka zahrnuje:
- veškeré poplatky provozovateli skládky související s uložením odpadu na skládce.
Položka nezahrnuje:
- x</t>
  </si>
  <si>
    <t>014121</t>
  </si>
  <si>
    <t>POPLATKY ZA SKLÁDKU TYP S-OO (OSTATNÍ ODPAD)</t>
  </si>
  <si>
    <t>S-OO1 - demoliční materiál - stavební suť (kámen, beton, kostky, železobeton, obrubníky, šachty)</t>
  </si>
  <si>
    <t xml:space="preserve"> pol. 11352 49*0,4*0,5 = 9,800 [A]</t>
  </si>
  <si>
    <t>014211</t>
  </si>
  <si>
    <t>POPLATKY ZA ZEMNÍK - ORNICE</t>
  </si>
  <si>
    <t>pořízení zeminy pro ohumusování</t>
  </si>
  <si>
    <t xml:space="preserve"> 64,908 = 64,908 [A]</t>
  </si>
  <si>
    <t>Položka zahrnuje:
- veškeré poplatky majiteli zemníku související s nákupem zeminy (nikoliv s otvírkou zemníku)
Položka nezahrnuje:
- x</t>
  </si>
  <si>
    <t>1</t>
  </si>
  <si>
    <t>Zemní práce</t>
  </si>
  <si>
    <t>11120</t>
  </si>
  <si>
    <t>ODSTRANĚNÍ KŘOVIN</t>
  </si>
  <si>
    <t>M2</t>
  </si>
  <si>
    <t>včetně likvidace</t>
  </si>
  <si>
    <t xml:space="preserve"> Prořez keřů pro zřízení chodníků 22+2 = 24,000 [A]</t>
  </si>
  <si>
    <t>Položka zahrnuje:
- odstranění křovin a stromů do průměru 100 mm
- dopravu dřevin bez ohledu na vzdálenost
- spálení na hromadách nebo štěpkování
Položka nezahrnuje:
- x</t>
  </si>
  <si>
    <t>11242</t>
  </si>
  <si>
    <t>ÚPRAVA STROMŮ D DO 0,9M ŘEZEM VĚTVÍ</t>
  </si>
  <si>
    <t>provedení odbornou osobu</t>
  </si>
  <si>
    <t xml:space="preserve"> ořez větví borovice pro zajištění průchozího prostoru 4 = 4,000 [A]</t>
  </si>
  <si>
    <t>Položka zahrnuje: 
- odřezání větví 1 ks stromu přesahujících do komunikace bez ohledu na způsob a použitou mechanizaci (např. plošina), bez ohledu na počet větví 
- všechna opatření související se silničním provozem (např. provizorní dopravní značení)
- odvoz a likvidaci vyzískaného materiálu dle pokynů zadávací dokumentace
Položka nezahrnuje:
- x
Způsob měření:
- průměr stromů se měří ve výšce 1,3m nad terénem.</t>
  </si>
  <si>
    <t>11318</t>
  </si>
  <si>
    <t>ODSTRANĚNÍ KRYTU ZPEVNĚNÝCH PLOCH Z DLAŽDIC</t>
  </si>
  <si>
    <t>Odstranění stáv.chodníku z betonové zámkové dlažby tl. 60 mm 
na protější straně místa pro přecházení 
a
na napojení chodníku směr Mstětice 
a
odstranění 3 ks dlaždic jednotlivých v zeleni</t>
  </si>
  <si>
    <t xml:space="preserve"> 2,8 = 2,800 [A]</t>
  </si>
  <si>
    <t xml:space="preserve"> 2 = 2,000 [B]</t>
  </si>
  <si>
    <t xml:space="preserve"> 3*0,6 = 1,800 [C]</t>
  </si>
  <si>
    <t xml:space="preserve"> Mezisoučet 6.600000 = 6,600 [D]</t>
  </si>
  <si>
    <t xml:space="preserve"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 jednotkové ceny bourání – tento fakt musí být uveden v doplňujícím textu k položce).</t>
  </si>
  <si>
    <t>11332</t>
  </si>
  <si>
    <t>a</t>
  </si>
  <si>
    <t>ODSTRANĚNÍ PODKLADŮ ZPEVNĚNÝCH PLOCH Z KAMENIVA NESTMELENÉHO</t>
  </si>
  <si>
    <t>odstranění podkladní vrstvy ŠD v tl. 300 mm</t>
  </si>
  <si>
    <t xml:space="preserve"> 2,8*0,3 = 0,840 [A]</t>
  </si>
  <si>
    <t xml:space="preserve"> 2*0,3 = 0,600 [B]</t>
  </si>
  <si>
    <t xml:space="preserve"> 3*0,6*0,3 = 0,540 [C]</t>
  </si>
  <si>
    <t xml:space="preserve"> pod odstraňovanou asfaltovou vozovkou 14*0,3 = 4,200 [D]</t>
  </si>
  <si>
    <t xml:space="preserve"> Mezisoučet 6.180000 = 6,180 [E]</t>
  </si>
  <si>
    <t xml:space="preserve"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</t>
  </si>
  <si>
    <t>11352</t>
  </si>
  <si>
    <t>ODSTRANĚNÍ CHODNÍKOVÝCH A SILNIČNÍCH OBRUBNÍKŮ BETONOVÝCH</t>
  </si>
  <si>
    <t>M</t>
  </si>
  <si>
    <t>Odstranění stávajících betonových obrubníků v místě stavby.
Vč. uložení na trvalou skládku.</t>
  </si>
  <si>
    <t xml:space="preserve"> "dle situace obrubníků "</t>
  </si>
  <si>
    <t xml:space="preserve"> v délce (odečteno z AutoCadu) 49 = 49,000 [B]</t>
  </si>
  <si>
    <t>11372</t>
  </si>
  <si>
    <t>FRÉZOVÁNÍ ZPEVNĚNÝCH PLOCH ASFALTOVÝCH</t>
  </si>
  <si>
    <t>zafrézování stávajícívozovky pro zřízení chodníku
předpoklad tl. asfaltových vrstev 15 cm</t>
  </si>
  <si>
    <t xml:space="preserve"> "dle zaměření stávajícího stavu a diagnostického průzkumu "</t>
  </si>
  <si>
    <t xml:space="preserve"> 14*0,15 = 2,100 [B]</t>
  </si>
  <si>
    <t>113764</t>
  </si>
  <si>
    <t>FRÉZOVÁNÍ DRÁŽKY PRŮŘEZU DO 400MM2 V ASFALTOVÉ VOZOVCE</t>
  </si>
  <si>
    <t xml:space="preserve"> "dle situace "</t>
  </si>
  <si>
    <t xml:space="preserve"> Řezaná spára do asfaltu do 40 mm – prac. spára 14,4 = 14,400 [B]</t>
  </si>
  <si>
    <t>Položka zahrnuje:
- veškerou manipulaci s vybouranou sutí a s vybouranými hmotami vč. uložení na skládku.
Položka nezahrnuje:
- x</t>
  </si>
  <si>
    <t>12110</t>
  </si>
  <si>
    <t>SEJMUTÍ ORNICE NEBO LESNÍ PŮDY</t>
  </si>
  <si>
    <t>sejmutí drnu tl. 100 mm a podorničí tl. 200 mm
pro chodník
a 
pro obrubu</t>
  </si>
  <si>
    <t xml:space="preserve"> "dle situace D.1.1.1.2 a VPR D.1.1.2.3 "</t>
  </si>
  <si>
    <t xml:space="preserve"> sejmutí drnu tl. 100 mm a podorničí tl. 200 mm 84*0,3 = 25,200 [B]</t>
  </si>
  <si>
    <t xml:space="preserve"> 58*0,3*0,3 = 5,220 [C]</t>
  </si>
  <si>
    <t xml:space="preserve"> Mezisoučet 30.420000 = 30,420 [D]</t>
  </si>
  <si>
    <t xml:space="preserve">Položka zahrnuje:
- sejmutí ornice bez ohledu na tloušťku vrstvy
-  její vodorovnou dopravu
Položka nezahrnuje:
- uložení na trvalou skládku</t>
  </si>
  <si>
    <t>12373</t>
  </si>
  <si>
    <t>ODKOP PRO SPOD STAVBU SILNIC A ŽELEZNIC TŘ. I</t>
  </si>
  <si>
    <t xml:space="preserve"> zemní práce pro chodník 84*0,1 = 8,400 [B]</t>
  </si>
  <si>
    <t xml:space="preserve"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zhutnění podloží, případně i svahů vč. svahování
- zřízení stupňů v podloží a lavic na svazích, není-li pro tyto práce zřízena samostatná položka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 uložení zeminy (na skládku, do násypu) ani poplatky za skládku, vykazují se v položce č.0141**</t>
  </si>
  <si>
    <t>12573</t>
  </si>
  <si>
    <t>VYKOPÁVKY ZE ZEMNÍKŮ A SKLÁDEK TŘ. I</t>
  </si>
  <si>
    <t>Natěžení zeminy z meziskládky a ze zemníku pro uložení do nově ohumusovávaných ploch. Především do ploch za obrubníky a ohumusované plochy
a
netěžení zásypové zeminy k obrubám</t>
  </si>
  <si>
    <t xml:space="preserve"> 16,53 = 16,530 [A]</t>
  </si>
  <si>
    <t xml:space="preserve"> 3,48 = 3,480 [B]</t>
  </si>
  <si>
    <t xml:space="preserve"> Mezisoučet 20.010000 = 20,010 [C]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</si>
  <si>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ruční vykopávky, odstranění kořenů a napadávek
- pažení, vzepření a rozepření vč. přepažování (vyjma pažení záporového a štětových stěn)
- úpravu, ochranu a očištění dna, základové spáry, stěn a svahů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práce spojené s otvírkou zemníku</t>
  </si>
  <si>
    <t>13273</t>
  </si>
  <si>
    <t>HLOUBENÍ RÝH ŠÍŘ DO 2M PAŽ I NEPAŽ TŘ. I</t>
  </si>
  <si>
    <t>výkop ručně z důvodu existence inženýrské sítě</t>
  </si>
  <si>
    <t>rýha pro chráničku 59*0,4*0,6 = 14,160 [A]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</si>
  <si>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uložení zeminy (na skládku, do násypu) ani poplatky za skládku, vykazují se v položce č.0141**</t>
  </si>
  <si>
    <t>17120</t>
  </si>
  <si>
    <t>ULOŽENÍ SYPANINY DO NÁSYPŮ A NA SKLÁDKY BEZ ZHUTNĚNÍ</t>
  </si>
  <si>
    <t>uložení vykopané zeminy a ornice.
uložení na skládku nebo deponii
odměřeno z výkresu Situace D.1.1.1.2, D.1.1.1.3</t>
  </si>
  <si>
    <t xml:space="preserve"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</si>
  <si>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17411</t>
  </si>
  <si>
    <t>ZÁSYP JAM A RÝH ZEMINOU SE ZHUTNĚNÍM</t>
  </si>
  <si>
    <t>Vyrovnání terénu za novou obrubou - plynulé napojení na stávající stav.
Vhodná zemina z mezideponie (včetně natěžení z deponie) nebo zásyp vhodnou nenamrzavou a nesoudržnou zeminou, se zhutněním min. 98% PS</t>
  </si>
  <si>
    <t xml:space="preserve"> 58*0,3*0,2 = 3,480 [A]</t>
  </si>
  <si>
    <t xml:space="preserve"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</si>
  <si>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17581</t>
  </si>
  <si>
    <t>OBSYP POTRUBÍ A OBJEKTŮ Z NAKUPOVANÝCH MATERIÁLŮ</t>
  </si>
  <si>
    <t>obsyp chráničky 59*0,4*0,6-59*0,1*0,7 = 10,030 [A]</t>
  </si>
  <si>
    <t xml:space="preserve"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 
Způsob měření:
- zemina vytlačená potrubím o DN 180mm se od kubatury obsypů neodečítá</t>
  </si>
  <si>
    <t>18110</t>
  </si>
  <si>
    <t>ÚPRAVA PLÁNĚ SE ZHUTNĚNÍM V HORNINĚ TŘ. I</t>
  </si>
  <si>
    <t>úprava zemní pláně zhutněním</t>
  </si>
  <si>
    <t xml:space="preserve"> plocha pláně komunikace (odečteno z AutoCADU) 98+2,8+2 = 102,800 [A]</t>
  </si>
  <si>
    <t>Položka zahrnuje:
- úpravu pláně včetně vyrovnání výškových rozdílů. Míru zhutnění určuje projekt.
Položka nezahrnuje:
- x</t>
  </si>
  <si>
    <t>18230</t>
  </si>
  <si>
    <t>ROZPROSTŘENÍ ORNICE V ROVINĚ</t>
  </si>
  <si>
    <t>Rozprostření ornice v tl. 150 mm
odměřeno z výkresu Situace</t>
  </si>
  <si>
    <t xml:space="preserve"> v ploše (odečteno z AutoCadu) (58*1,4+29)*0,15 = 16,530 [B]</t>
  </si>
  <si>
    <t xml:space="preserve"> Mezisoučet 16.530000 = 16,530 [C]</t>
  </si>
  <si>
    <t>Položka zahrnuje:
- nutné přemístění ornice z dočasných skládek vzdálených do 50m
- rozprostření ornice v předepsané tloušťce v rovině a ve svahu do 1:5</t>
  </si>
  <si>
    <t>18242</t>
  </si>
  <si>
    <t>ZALOŽENÍ TRÁVNÍKU HYDROOSEVEM NA ORNICI</t>
  </si>
  <si>
    <t>Založení trávníku semenem z nízkorostoucích travin.
odměřeno z výkresu Situace</t>
  </si>
  <si>
    <t xml:space="preserve"> v ploše (odečteno z AutoCadu) 58*1,4+29 = 110,200 [A]</t>
  </si>
  <si>
    <t>Položka zahrnuje:
- dodání předepsané travní směsi, hydroosev na ornici, zalévání, první pokosení, to vše bez ohledu na sklon terénu
Položka nezahrnuje:
- x</t>
  </si>
  <si>
    <t>18247</t>
  </si>
  <si>
    <t>OŠETŘOVÁNÍ TRÁVNÍKU</t>
  </si>
  <si>
    <t>v prostoru nově ohumusovávaných ploch
odměřeno z výkresu Situace</t>
  </si>
  <si>
    <t>Položka zahrnuje:
- pokosení se shrabáním, naložení shrabků na dopravní prostředek, s odvozem a se složením, to vše bez ohledu na sklon terénu
- nutné zalití a hnojení
Položka nezahrnuje:
- x</t>
  </si>
  <si>
    <t>18481</t>
  </si>
  <si>
    <t>OCHRANA STROMŮ BEDNĚNÍM</t>
  </si>
  <si>
    <t>odměřeno z výkresu Situace</t>
  </si>
  <si>
    <t xml:space="preserve"> Ochrana stromů dřevěným bedněním do 2,0 m výšky 3*4*2 = 24,000 [A]</t>
  </si>
  <si>
    <t>Položka zahrnuje:
- veškerý materiál, výrobky a polotovary, včetně mimostaveništní a vnitrostaveništní dopravy (rovněž přesuny), včetně naložení a složení, případně s uložením
Položka nezahrnuje:
- x</t>
  </si>
  <si>
    <t>2</t>
  </si>
  <si>
    <t>Základy</t>
  </si>
  <si>
    <t>21461C</t>
  </si>
  <si>
    <t>SEPARAČNÍ GEOTEXTILIE DO 300G/M2</t>
  </si>
  <si>
    <t>separační geotextílie pro zlepšení zemní pláně</t>
  </si>
  <si>
    <t xml:space="preserve"> 98 = 98,000 [A]</t>
  </si>
  <si>
    <t>Položka zahrnuje:
- dodávku předepsané geotextilie
- úpravu, očištění a ochranu podkladu
- přichycení k podkladu, případně zatížení
- úpravy spojů a zajištění okrajů
- úpravy pro odvodnění
- nutné přesahy (nezapočítávají se do výměry)
- mimostaveništní a vnitrostaveništní dopravu
Položka nezahrnuje:
- x</t>
  </si>
  <si>
    <t>4</t>
  </si>
  <si>
    <t>Vodorovné konstrukce</t>
  </si>
  <si>
    <t>45152</t>
  </si>
  <si>
    <t>PODKLADNÍ A VÝPLŇOVÉ VRSTVY Z KAMENIVA DRCENÉHO</t>
  </si>
  <si>
    <t xml:space="preserve"> pod lože obruby 58*0,5*0,15 = 4,350 [A]</t>
  </si>
  <si>
    <t>Položka zahrnuje:
- dodávku předepsaného kameniva
- mimostaveništní a vnitrostaveništní dopravu a jeho uložení
- není-li v zadávací dokumentaci uvedeno jinak, jedná se o nakupovaný materiál
Položka nezahrnuje:
- x</t>
  </si>
  <si>
    <t>5</t>
  </si>
  <si>
    <t>Komunikace</t>
  </si>
  <si>
    <t>56334</t>
  </si>
  <si>
    <t>VOZOVKOVÉ VRSTVY ZE ŠTĚRKODRTI TL. DO 200MM</t>
  </si>
  <si>
    <t xml:space="preserve"> 98+2+2,8 = 102,800 [A]</t>
  </si>
  <si>
    <t>Položka zahrnuje:
- dodání kameniva předepsané kvality a zrnitosti
- rozprostření a zhutnění vrstvy v předepsané tloušťce
- zřízení vrstvy bez rozlišení šířky, pokládání vrstvy po etapách
Položka nezahrnuje:
- postřiky, nátěry</t>
  </si>
  <si>
    <t>582611</t>
  </si>
  <si>
    <t>KRYTY Z BETON DLAŽDIC SE ZÁMKEM ŠEDÝCH TL 60MM DO LOŽE Z KAM</t>
  </si>
  <si>
    <t xml:space="preserve"> 98+2,8 = 100,800 [A]</t>
  </si>
  <si>
    <t>Položka zahrnuje:
- dodání dlažebního materiálu v požadované kvalitě, dodání materiálu pro předepsané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</si>
  <si>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58261A</t>
  </si>
  <si>
    <t>KRYTY Z BETON DLAŽDIC SE ZÁMKEM BAREV RELIÉF TL 60MM DO LOŽE Z KAM</t>
  </si>
  <si>
    <t>hmatná dlažba</t>
  </si>
  <si>
    <t xml:space="preserve"> 2,5*0,4+2*0,4 = 1,800 [A]</t>
  </si>
  <si>
    <t>587206</t>
  </si>
  <si>
    <t>PŘEDLÁŽDĚNÍ KRYTU Z BETONOVÝCH DLAŽDIC SE ZÁMKEM</t>
  </si>
  <si>
    <t>Přeskládání stávající bet. zámkové dlažby 
odměřeno z výkresu Situace</t>
  </si>
  <si>
    <t xml:space="preserve"> Přeskládání stávající bet. zámkové dlažby v šířce 0,75 m 2 = 2,000 [A]</t>
  </si>
  <si>
    <t>Položka zahrnuje:
- pod pojmem *předláždění* se rozumí rozebrání stávající dlažby a pokládka dlažby ze stávajícího dlažebního materiálu (bez dodávky nového)
- nezbytnou manipulaci s tímto materiálem (nakládání, doprava, složení, očištění)
- dodání a rozprostření materiálu pro lože a jeho tloušťku předepsanou dokumentací a pro předepsanou výplň spar
Položka nezahrnuje:
- doplnění plochy s použitím nového materiálu (vykazuje se v položce č.582)</t>
  </si>
  <si>
    <t>8</t>
  </si>
  <si>
    <t>Potrubí</t>
  </si>
  <si>
    <t>87727</t>
  </si>
  <si>
    <t>CHRÁNIČKY PŮLENÉ Z TRUB PLAST DN DO 100MM</t>
  </si>
  <si>
    <t>odměřeno z výkresu Situace D.1.1.1.2, D.1.1.1.3</t>
  </si>
  <si>
    <t xml:space="preserve"> Chránička 59 = 59,000 [A]</t>
  </si>
  <si>
    <t xml:space="preserve">Položka zahrnuje:
- výrobní dokumentaci (včetně technologického předpisu)
- dodání veškerého trubního a pomocného materiálu (trouby, trubky, tvarovky, spojovací a těsnící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 (bez ohledu na sklon)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- včetně případně předepsaného utěsnění konců chrániček
- položky platí pro práce prováděné v prostoru zapaženém i nezapaženém a i v kolektorech, chráničkách
Položka nezahrnuje:
- x</t>
  </si>
  <si>
    <t>9</t>
  </si>
  <si>
    <t>Ostatní konstrukce a práce</t>
  </si>
  <si>
    <t>914131</t>
  </si>
  <si>
    <t>DOPRAVNÍ ZNAČKY ZÁKLADNÍ VELIKOSTI OCELOVÉ FÓLIE TŘ 2 - DODÁVKA A MONTÁŽ</t>
  </si>
  <si>
    <t>nové SDZ
3 x B2
2 x IP4b
1 x C3a
2 x IP25a
2 x IP25b
1 x IP26a
1 x IP26b
odměřeno z výkresu Situace</t>
  </si>
  <si>
    <t xml:space="preserve"> "dle situace D.1.1.1.7 "</t>
  </si>
  <si>
    <t xml:space="preserve"> 12 = 12,000 [B]</t>
  </si>
  <si>
    <t>Položka zahrnuje:
- dodávku a montáž značek v požadovaném provedení
Položka nezahrnuje:
- x</t>
  </si>
  <si>
    <t>914133</t>
  </si>
  <si>
    <t>DOPRAVNÍ ZNAČKY ZÁKLADNÍ VELIKOSTI OCELOVÉ FÓLIE TŘ 2 - DEMONTÁŽ</t>
  </si>
  <si>
    <t>odstranění stávající SDZ - včetně odvozu
2 x B2, 2 x IP4b, 2 x IP26a, 2 x IP26b
odměřeno z výkresu Situace</t>
  </si>
  <si>
    <t xml:space="preserve"> "dle situace stávajícího stavu "</t>
  </si>
  <si>
    <t xml:space="preserve"> k odstranění 8 = 8,000 [B]</t>
  </si>
  <si>
    <t>Položka zahrnuje:
- odstranění, demontáž a odklizení materiálu s odvozem na předepsané místo
Položka nezahrnuje:
- x</t>
  </si>
  <si>
    <t>914913</t>
  </si>
  <si>
    <t>SLOUPKY A STOJKY DZ Z OCEL TRUBEK ZABETON DEMONTÁŽ</t>
  </si>
  <si>
    <t xml:space="preserve"> k odstranění 4+4*2 = 12,000 [B]</t>
  </si>
  <si>
    <t>914921</t>
  </si>
  <si>
    <t>SLOUPKY A STOJKY DOPRAVNÍCH ZNAČEK Z OCEL TRUBEK DO PATKY - DODÁVKA A MONTÁŽ</t>
  </si>
  <si>
    <t>odměřeno z výkresu Situace 
nové SDZ
3 x B2
2 x IP4b
1 x C3a
2 x IP25a
2 x IP25b
1 x IP26a
1 x IP26b
odměřeno z výkresu Situace</t>
  </si>
  <si>
    <t xml:space="preserve"> Sloupek + patka 6+6*2 = 18,000 [A]</t>
  </si>
  <si>
    <t>Položka zahrnuje:
- sloupky
- upevňovací zařízení
- osazení (betonová patka, zemní práce)
Položka nezahrnuje:
- x</t>
  </si>
  <si>
    <t>915111</t>
  </si>
  <si>
    <t>VODOROVNÉ DOPRAVNÍ ZNAČENÍ BARVOU HLADKÉ - DODÁVKA A POKLÁDKA</t>
  </si>
  <si>
    <t>VDZ typ II.BÍLÁ barva s retroreflexní úpravou
včetně předznačení
odměřeno z výkresu Situace D.1.1.1.2, D.1.1.1.3</t>
  </si>
  <si>
    <t xml:space="preserve"> VDZ V4 0,5/0,5/0,25 6*0,5*0,25 = 0,750 [A]</t>
  </si>
  <si>
    <t>Položka zahrnuje:
- dodání a pokládku nátěrového materiálu
- předznačení a reflexní úpravu
Položka nezahrnuje:
- x
Způsob měření:
- měří se pouze natíraná plocha</t>
  </si>
  <si>
    <t>917224</t>
  </si>
  <si>
    <t>SILNIČNÍ A CHODNÍKOVÉ OBRUBY Z BETONOVÝCH OBRUBNÍKŮ ŠÍŘ 150MM</t>
  </si>
  <si>
    <t>silniční betonové obrubníky 
a
chodníkové betonové obrubníky
odměřeno z výkresu Situace</t>
  </si>
  <si>
    <t xml:space="preserve"> délka nových obrubníků silničních (odečteno z AutoCADU) 63 = 63,000 [B]</t>
  </si>
  <si>
    <t xml:space="preserve"> délka nových obrubníků  chodníkových (odečteno z AutoCADU) 58 = 58,000 [C]</t>
  </si>
  <si>
    <t xml:space="preserve"> Mezisoučet 121.000000 = 121,000 [D]</t>
  </si>
  <si>
    <t>Položka zahrnuje:
- dodání a pokládku betonových obrubníků o rozměrech předepsaných zadávací dokumentací
- betonové lože i boční betonovou opěrku
Položka nezahrnuje:
- x</t>
  </si>
  <si>
    <t>91797</t>
  </si>
  <si>
    <t>ZPOMALOVACÍ PRAHY Z PLASTŮ</t>
  </si>
  <si>
    <t>Osazení přejízdných prahů plastových
- typ čočka
- bude se jednat o 2 řady čoček ve střídavém uspořádání, dle snímku v technické zprávě</t>
  </si>
  <si>
    <t xml:space="preserve"> 6+6+8 = 20,000 [A]</t>
  </si>
  <si>
    <t>Položka zahrnuje:
- dodávku a pokládku prahů z plastu o rozměrech předepsaných zadávací dokumentací
- podkladní vrstvu předepsanou zadávací dokumentací
Položka nezahrnuje:
- x</t>
  </si>
  <si>
    <t>93132</t>
  </si>
  <si>
    <t>TĚSNĚNÍ DILATAČ SPAR ASF ZÁLIVKOU MODIFIK</t>
  </si>
  <si>
    <t>napojení pracovní spáry - zálivka za horka dle ČSN 14188 - typ N2
odměřeno z výkresu Situace</t>
  </si>
  <si>
    <t xml:space="preserve"> Řezaná spára do asfaltu do 100 mm – prac. spára 14,4*0,0004 = 0,006 [A]</t>
  </si>
  <si>
    <t>Položka zahrnuje:
- dodávku a osazení předepsaného materiálu
- očištění ploch spáry před úpravou
- očištění okolí spáry po úpravě
Položka nezahrnuje:
- těsnící profil</t>
  </si>
</sst>
</file>

<file path=xl/styles.xml><?xml version="1.0" encoding="utf-8"?>
<styleSheet xmlns="http://schemas.openxmlformats.org/spreadsheetml/2006/main">
  <numFmts count="2">
    <numFmt numFmtId="165" formatCode="# ### ### ### ##0.00"/>
    <numFmt numFmtId="164" formatCode="# ### ### ### ##0.000"/>
  </numFmts>
  <fonts count="10">
    <font>
      <sz val="11"/>
      <name val="Calibri"/>
      <family val="2"/>
      <scheme val="minor"/>
    </font>
    <font>
      <sz val="11"/>
      <color rgb="FFD9D9D9"/>
      <name val="Calibri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19">
    <border/>
    <border>
      <left style="thin"/>
      <right style="thin"/>
      <top style="thin"/>
      <bottom style="thin"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top style="thin"/>
      <bottom style="thin"/>
    </border>
    <border>
      <left style="thin">
        <color rgb="FF000000"/>
      </left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/>
      <top style="thin"/>
    </border>
    <border>
      <left style="thin"/>
      <right style="thin"/>
      <top style="thin"/>
    </border>
    <border>
      <left style="thin">
        <color rgb="FF000000"/>
      </left>
      <top style="thin"/>
    </border>
    <border>
      <top style="thin"/>
    </border>
    <border>
      <right style="thin">
        <color rgb="FF000000"/>
      </right>
      <top style="thin"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4">
    <xf numFmtId="0" fontId="0" fillId="0" borderId="0"/>
    <xf numFmtId="0" fontId="2" fillId="0" borderId="0">
      <alignment horizontal="left" vertical="center" wrapText="1"/>
    </xf>
    <xf numFmtId="0" fontId="3" fillId="0" borderId="0">
      <alignment horizontal="left" vertical="center" wrapText="1"/>
    </xf>
    <xf numFmtId="0" fontId="4" fillId="0" borderId="0">
      <alignment horizontal="right" vertical="center" wrapText="1"/>
    </xf>
    <xf numFmtId="0" fontId="5" fillId="0" borderId="0">
      <alignment horizontal="center" vertical="center" wrapText="1"/>
    </xf>
    <xf numFmtId="0" fontId="4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right" vertical="center" wrapText="1"/>
    </xf>
    <xf numFmtId="0" fontId="2" fillId="0" borderId="0">
      <alignment horizontal="left" vertical="center" wrapText="1"/>
    </xf>
    <xf numFmtId="0" fontId="2" fillId="0" borderId="0">
      <alignment horizontal="right" vertical="center" wrapText="1"/>
    </xf>
    <xf numFmtId="0" fontId="9" fillId="0" borderId="0">
      <alignment horizontal="left" vertical="center" wrapText="1"/>
    </xf>
  </cellStyleXfs>
  <cellXfs count="51">
    <xf numFmtId="0" fontId="0" fillId="0" borderId="0" xfId="0"/>
    <xf numFmtId="0" fontId="1" fillId="2" borderId="0" xfId="0" applyFont="1" applyFill="1"/>
    <xf numFmtId="0" fontId="2" fillId="2" borderId="0" xfId="1" applyFill="1">
      <alignment horizontal="lef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4" fillId="2" borderId="0" xfId="3" applyFill="1">
      <alignment horizontal="right" vertical="center" wrapText="1"/>
    </xf>
    <xf numFmtId="165" fontId="4" fillId="2" borderId="0" xfId="3" applyNumberFormat="1" applyFill="1">
      <alignment horizontal="right" vertical="center" wrapText="1"/>
    </xf>
    <xf numFmtId="0" fontId="5" fillId="3" borderId="1" xfId="4" applyFill="1" applyBorder="1">
      <alignment horizontal="center" vertical="center" wrapText="1"/>
    </xf>
    <xf numFmtId="49" fontId="4" fillId="0" borderId="1" xfId="5" applyNumberFormat="1" applyBorder="1">
      <alignment horizontal="left" vertical="center" wrapText="1"/>
    </xf>
    <xf numFmtId="0" fontId="4" fillId="0" borderId="1" xfId="5" applyBorder="1">
      <alignment horizontal="left" vertical="center" wrapText="1"/>
    </xf>
    <xf numFmtId="165" fontId="4" fillId="0" borderId="1" xfId="5" applyNumberFormat="1" applyBorder="1">
      <alignment horizontal="lef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lef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3" fillId="2" borderId="0" xfId="2" applyFill="1" applyBorder="1">
      <alignment horizontal="left" vertical="center" wrapText="1"/>
    </xf>
    <xf numFmtId="0" fontId="0" fillId="2" borderId="6" xfId="0" applyFill="1" applyBorder="1"/>
    <xf numFmtId="0" fontId="6" fillId="2" borderId="5" xfId="6" applyFill="1" applyBorder="1">
      <alignment horizontal="left" vertical="center" wrapText="1"/>
    </xf>
    <xf numFmtId="0" fontId="6" fillId="2" borderId="0" xfId="6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/>
    </xf>
    <xf numFmtId="0" fontId="6" fillId="2" borderId="0" xfId="6" applyFill="1" applyBorder="1">
      <alignment horizontal="left" vertical="center" wrapText="1"/>
    </xf>
    <xf numFmtId="0" fontId="0" fillId="2" borderId="7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5" fillId="3" borderId="8" xfId="4" applyFill="1" applyBorder="1">
      <alignment horizontal="center" vertical="center" wrapText="1"/>
    </xf>
    <xf numFmtId="0" fontId="5" fillId="3" borderId="9" xfId="4" applyFill="1" applyBorder="1">
      <alignment horizontal="center" vertical="center" wrapText="1"/>
    </xf>
    <xf numFmtId="0" fontId="5" fillId="3" borderId="10" xfId="4" applyFill="1" applyBorder="1">
      <alignment horizontal="center" vertical="center" wrapText="1"/>
    </xf>
    <xf numFmtId="0" fontId="5" fillId="3" borderId="11" xfId="4" applyFill="1" applyBorder="1">
      <alignment horizontal="center" vertical="center" wrapText="1"/>
    </xf>
    <xf numFmtId="0" fontId="5" fillId="3" borderId="12" xfId="4" applyFill="1" applyBorder="1">
      <alignment horizontal="center" vertical="center" wrapText="1"/>
    </xf>
    <xf numFmtId="0" fontId="7" fillId="2" borderId="7" xfId="0" applyFont="1" applyFill="1" applyBorder="1"/>
    <xf numFmtId="0" fontId="7" fillId="2" borderId="13" xfId="0" applyFont="1" applyFill="1" applyBorder="1"/>
    <xf numFmtId="0" fontId="7" fillId="2" borderId="7" xfId="0" applyFont="1" applyFill="1" applyBorder="1" applyAlignment="1">
      <alignment horizontal="right"/>
    </xf>
    <xf numFmtId="0" fontId="7" fillId="2" borderId="14" xfId="0" applyFont="1" applyFill="1" applyBorder="1"/>
    <xf numFmtId="165" fontId="7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8" fillId="0" borderId="7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14">
    <cellStyle name="Normal" xfId="0" builtinId="0"/>
    <cellStyle name="NormalStyle" xfId="1"/>
    <cellStyle name="NadpisRekapitulaceSoupisPraciStyle" xfId="2"/>
    <cellStyle name="RekapitulaceCenyStyle" xfId="3"/>
    <cellStyle name="NadpisySloupcuStyle" xfId="4"/>
    <cellStyle name="NormalBoldStyle" xfId="5"/>
    <cellStyle name="StavbaRozpocetHeaderStyle" xfId="6"/>
    <cellStyle name="NadpisStrukturyStyle" xfId="7"/>
    <cellStyle name="StavebniDilStyle" xfId="8"/>
    <cellStyle name="NormalBoldLeftStyle" xfId="9"/>
    <cellStyle name="NormalBoldRightStyle" xfId="10"/>
    <cellStyle name="NormalLeftStyle" xfId="11"/>
    <cellStyle name="NormalRightStyle" xfId="12"/>
    <cellStyle name="PolDoplnInfoStyle" xfId="1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sheetFormatPr defaultRowHeight="15"/>
  <cols>
    <col min="1" max="1" width="32.42578" customWidth="1"/>
    <col min="2" max="2" width="32.42578" customWidth="1"/>
    <col min="3" max="3" width="19.42578" customWidth="1"/>
    <col min="4" max="4" width="19.42578" customWidth="1"/>
    <col min="5" max="5" width="19.42578" customWidth="1"/>
  </cols>
  <sheetData>
    <row r="1">
      <c r="A1" s="1" t="s">
        <v>0</v>
      </c>
      <c r="B1" s="2" t="s">
        <v>1</v>
      </c>
      <c r="C1" s="3"/>
      <c r="D1" s="3"/>
      <c r="E1" s="3"/>
    </row>
    <row r="2">
      <c r="A2" s="1"/>
      <c r="B2" s="4" t="s">
        <v>2</v>
      </c>
      <c r="C2" s="3"/>
      <c r="D2" s="3"/>
      <c r="E2" s="3"/>
    </row>
    <row r="3">
      <c r="A3" s="3"/>
      <c r="B3" s="3"/>
      <c r="C3" s="3"/>
      <c r="D3" s="3"/>
      <c r="E3" s="3"/>
    </row>
    <row r="4" ht="20.25">
      <c r="A4" s="3"/>
      <c r="B4" s="4" t="s">
        <v>3</v>
      </c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5" t="s">
        <v>4</v>
      </c>
      <c r="C6" s="6">
        <f>SUM(C10:C11)</f>
        <v>0</v>
      </c>
      <c r="D6" s="3"/>
      <c r="E6" s="3"/>
    </row>
    <row r="7">
      <c r="A7" s="3"/>
      <c r="B7" s="5" t="s">
        <v>5</v>
      </c>
      <c r="C7" s="6">
        <f>SUM(E10:E11)</f>
        <v>0</v>
      </c>
      <c r="D7" s="3"/>
      <c r="E7" s="3"/>
    </row>
    <row r="8">
      <c r="A8" s="3"/>
      <c r="B8" s="3"/>
      <c r="C8" s="3"/>
      <c r="D8" s="3"/>
      <c r="E8" s="3"/>
    </row>
    <row r="9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ht="25.5">
      <c r="A10" s="8" t="s">
        <v>11</v>
      </c>
      <c r="B10" s="9" t="s">
        <v>12</v>
      </c>
      <c r="C10" s="10">
        <f>'SO 001'!I3</f>
        <v>0</v>
      </c>
      <c r="D10" s="10">
        <f>SUMIFS('SO 001'!O:O,'SO 001'!A:A,"P")</f>
        <v>0</v>
      </c>
      <c r="E10" s="10">
        <f>C10+D10</f>
        <v>0</v>
      </c>
    </row>
    <row r="11">
      <c r="A11" s="8" t="s">
        <v>13</v>
      </c>
      <c r="B11" s="9" t="s">
        <v>14</v>
      </c>
      <c r="C11" s="10">
        <f>'SO 101'!I3</f>
        <v>0</v>
      </c>
      <c r="D11" s="10">
        <f>SUMIFS('SO 101'!O:O,'SO 101'!A:A,"P")</f>
        <v>0</v>
      </c>
      <c r="E11" s="10">
        <f>C11+D11</f>
        <v>0</v>
      </c>
    </row>
  </sheetData>
  <mergeCells count="2">
    <mergeCell ref="B2:B3"/>
    <mergeCell ref="B4:E4"/>
  </mergeCells>
  <pageSetup fitToHeight="0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1"/>
      <c r="C1" s="12"/>
      <c r="D1" s="12"/>
      <c r="E1" s="13" t="s">
        <v>1</v>
      </c>
      <c r="F1" s="12"/>
      <c r="G1" s="12"/>
      <c r="H1" s="12"/>
      <c r="I1" s="12"/>
      <c r="J1" s="14"/>
      <c r="P1">
        <v>3</v>
      </c>
    </row>
    <row r="2" ht="20.25">
      <c r="A2" s="1"/>
      <c r="B2" s="15"/>
      <c r="C2" s="16"/>
      <c r="D2" s="16"/>
      <c r="E2" s="17" t="s">
        <v>15</v>
      </c>
      <c r="F2" s="16"/>
      <c r="G2" s="16"/>
      <c r="H2" s="16"/>
      <c r="I2" s="16"/>
      <c r="J2" s="18"/>
    </row>
    <row r="3">
      <c r="A3" s="3" t="s">
        <v>16</v>
      </c>
      <c r="B3" s="19" t="s">
        <v>17</v>
      </c>
      <c r="C3" s="20" t="s">
        <v>18</v>
      </c>
      <c r="D3" s="21"/>
      <c r="E3" s="22" t="s">
        <v>19</v>
      </c>
      <c r="F3" s="16"/>
      <c r="G3" s="16"/>
      <c r="H3" s="23" t="s">
        <v>11</v>
      </c>
      <c r="I3" s="24">
        <f>SUMIFS(I8:I48,A8:A48,"SD")</f>
        <v>0</v>
      </c>
      <c r="J3" s="18"/>
      <c r="O3">
        <v>0</v>
      </c>
      <c r="P3">
        <v>2</v>
      </c>
    </row>
    <row r="4">
      <c r="A4" s="3" t="s">
        <v>20</v>
      </c>
      <c r="B4" s="19" t="s">
        <v>21</v>
      </c>
      <c r="C4" s="20" t="s">
        <v>11</v>
      </c>
      <c r="D4" s="21"/>
      <c r="E4" s="22" t="s">
        <v>12</v>
      </c>
      <c r="F4" s="16"/>
      <c r="G4" s="16"/>
      <c r="H4" s="16"/>
      <c r="I4" s="16"/>
      <c r="J4" s="18"/>
      <c r="O4">
        <v>0.12</v>
      </c>
      <c r="P4">
        <v>2</v>
      </c>
    </row>
    <row r="5">
      <c r="A5" s="25" t="s">
        <v>22</v>
      </c>
      <c r="B5" s="26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/>
      <c r="J5" s="27" t="s">
        <v>30</v>
      </c>
      <c r="O5">
        <v>0.20999999999999999</v>
      </c>
    </row>
    <row r="6">
      <c r="A6" s="25"/>
      <c r="B6" s="26"/>
      <c r="C6" s="7"/>
      <c r="D6" s="7"/>
      <c r="E6" s="7"/>
      <c r="F6" s="7"/>
      <c r="G6" s="7"/>
      <c r="H6" s="7" t="s">
        <v>31</v>
      </c>
      <c r="I6" s="7" t="s">
        <v>32</v>
      </c>
      <c r="J6" s="27"/>
    </row>
    <row r="7">
      <c r="A7" s="28">
        <v>0</v>
      </c>
      <c r="B7" s="26">
        <v>1</v>
      </c>
      <c r="C7" s="29">
        <v>2</v>
      </c>
      <c r="D7" s="7">
        <v>3</v>
      </c>
      <c r="E7" s="29">
        <v>4</v>
      </c>
      <c r="F7" s="7">
        <v>5</v>
      </c>
      <c r="G7" s="7">
        <v>6</v>
      </c>
      <c r="H7" s="7">
        <v>7</v>
      </c>
      <c r="I7" s="29">
        <v>8</v>
      </c>
      <c r="J7" s="27">
        <v>9</v>
      </c>
    </row>
    <row r="8">
      <c r="A8" s="30" t="s">
        <v>33</v>
      </c>
      <c r="B8" s="31"/>
      <c r="C8" s="32" t="s">
        <v>34</v>
      </c>
      <c r="D8" s="33"/>
      <c r="E8" s="30" t="s">
        <v>35</v>
      </c>
      <c r="F8" s="33"/>
      <c r="G8" s="33"/>
      <c r="H8" s="33"/>
      <c r="I8" s="34">
        <f>SUMIFS(I9:I48,A9:A48,"P")</f>
        <v>0</v>
      </c>
      <c r="J8" s="35"/>
    </row>
    <row r="9">
      <c r="A9" s="36" t="s">
        <v>36</v>
      </c>
      <c r="B9" s="36">
        <v>1</v>
      </c>
      <c r="C9" s="37" t="s">
        <v>37</v>
      </c>
      <c r="D9" s="36" t="s">
        <v>38</v>
      </c>
      <c r="E9" s="38" t="s">
        <v>39</v>
      </c>
      <c r="F9" s="39" t="s">
        <v>40</v>
      </c>
      <c r="G9" s="40">
        <v>1</v>
      </c>
      <c r="H9" s="41">
        <v>0</v>
      </c>
      <c r="I9" s="41">
        <f>ROUND(G9*H9,P4)</f>
        <v>0</v>
      </c>
      <c r="J9" s="36"/>
      <c r="O9" s="42">
        <f>I9*0.21</f>
        <v>0</v>
      </c>
      <c r="P9">
        <v>3</v>
      </c>
    </row>
    <row r="10" ht="30">
      <c r="A10" s="36" t="s">
        <v>41</v>
      </c>
      <c r="B10" s="43"/>
      <c r="C10" s="44"/>
      <c r="D10" s="44"/>
      <c r="E10" s="38" t="s">
        <v>42</v>
      </c>
      <c r="F10" s="44"/>
      <c r="G10" s="44"/>
      <c r="H10" s="44"/>
      <c r="I10" s="44"/>
      <c r="J10" s="45"/>
    </row>
    <row r="11">
      <c r="A11" s="36" t="s">
        <v>43</v>
      </c>
      <c r="B11" s="43"/>
      <c r="C11" s="44"/>
      <c r="D11" s="44"/>
      <c r="E11" s="46" t="s">
        <v>44</v>
      </c>
      <c r="F11" s="44"/>
      <c r="G11" s="44"/>
      <c r="H11" s="44"/>
      <c r="I11" s="44"/>
      <c r="J11" s="45"/>
    </row>
    <row r="12" ht="60">
      <c r="A12" s="36" t="s">
        <v>45</v>
      </c>
      <c r="B12" s="43"/>
      <c r="C12" s="44"/>
      <c r="D12" s="44"/>
      <c r="E12" s="38" t="s">
        <v>46</v>
      </c>
      <c r="F12" s="44"/>
      <c r="G12" s="44"/>
      <c r="H12" s="44"/>
      <c r="I12" s="44"/>
      <c r="J12" s="45"/>
    </row>
    <row r="13">
      <c r="A13" s="36" t="s">
        <v>36</v>
      </c>
      <c r="B13" s="36">
        <v>2</v>
      </c>
      <c r="C13" s="37" t="s">
        <v>47</v>
      </c>
      <c r="D13" s="36" t="s">
        <v>38</v>
      </c>
      <c r="E13" s="38" t="s">
        <v>48</v>
      </c>
      <c r="F13" s="39" t="s">
        <v>40</v>
      </c>
      <c r="G13" s="40">
        <v>1</v>
      </c>
      <c r="H13" s="41">
        <v>0</v>
      </c>
      <c r="I13" s="41">
        <f>ROUND(G13*H13,P4)</f>
        <v>0</v>
      </c>
      <c r="J13" s="36"/>
      <c r="O13" s="42">
        <f>I13*0.21</f>
        <v>0</v>
      </c>
      <c r="P13">
        <v>3</v>
      </c>
    </row>
    <row r="14" ht="90">
      <c r="A14" s="36" t="s">
        <v>41</v>
      </c>
      <c r="B14" s="43"/>
      <c r="C14" s="44"/>
      <c r="D14" s="44"/>
      <c r="E14" s="38" t="s">
        <v>49</v>
      </c>
      <c r="F14" s="44"/>
      <c r="G14" s="44"/>
      <c r="H14" s="44"/>
      <c r="I14" s="44"/>
      <c r="J14" s="45"/>
    </row>
    <row r="15">
      <c r="A15" s="36" t="s">
        <v>43</v>
      </c>
      <c r="B15" s="43"/>
      <c r="C15" s="44"/>
      <c r="D15" s="44"/>
      <c r="E15" s="46" t="s">
        <v>44</v>
      </c>
      <c r="F15" s="44"/>
      <c r="G15" s="44"/>
      <c r="H15" s="44"/>
      <c r="I15" s="44"/>
      <c r="J15" s="45"/>
    </row>
    <row r="16" ht="105">
      <c r="A16" s="36" t="s">
        <v>45</v>
      </c>
      <c r="B16" s="43"/>
      <c r="C16" s="44"/>
      <c r="D16" s="44"/>
      <c r="E16" s="38" t="s">
        <v>50</v>
      </c>
      <c r="F16" s="44"/>
      <c r="G16" s="44"/>
      <c r="H16" s="44"/>
      <c r="I16" s="44"/>
      <c r="J16" s="45"/>
    </row>
    <row r="17">
      <c r="A17" s="36" t="s">
        <v>36</v>
      </c>
      <c r="B17" s="36">
        <v>3</v>
      </c>
      <c r="C17" s="37" t="s">
        <v>51</v>
      </c>
      <c r="D17" s="36" t="s">
        <v>38</v>
      </c>
      <c r="E17" s="38" t="s">
        <v>52</v>
      </c>
      <c r="F17" s="39" t="s">
        <v>40</v>
      </c>
      <c r="G17" s="40">
        <v>1</v>
      </c>
      <c r="H17" s="41">
        <v>0</v>
      </c>
      <c r="I17" s="41">
        <f>ROUND(G17*H17,P4)</f>
        <v>0</v>
      </c>
      <c r="J17" s="36"/>
      <c r="O17" s="42">
        <f>I17*0.21</f>
        <v>0</v>
      </c>
      <c r="P17">
        <v>3</v>
      </c>
    </row>
    <row r="18" ht="45">
      <c r="A18" s="36" t="s">
        <v>41</v>
      </c>
      <c r="B18" s="43"/>
      <c r="C18" s="44"/>
      <c r="D18" s="44"/>
      <c r="E18" s="38" t="s">
        <v>53</v>
      </c>
      <c r="F18" s="44"/>
      <c r="G18" s="44"/>
      <c r="H18" s="44"/>
      <c r="I18" s="44"/>
      <c r="J18" s="45"/>
    </row>
    <row r="19">
      <c r="A19" s="36" t="s">
        <v>43</v>
      </c>
      <c r="B19" s="43"/>
      <c r="C19" s="44"/>
      <c r="D19" s="44"/>
      <c r="E19" s="46" t="s">
        <v>44</v>
      </c>
      <c r="F19" s="44"/>
      <c r="G19" s="44"/>
      <c r="H19" s="44"/>
      <c r="I19" s="44"/>
      <c r="J19" s="45"/>
    </row>
    <row r="20" ht="60">
      <c r="A20" s="36" t="s">
        <v>45</v>
      </c>
      <c r="B20" s="43"/>
      <c r="C20" s="44"/>
      <c r="D20" s="44"/>
      <c r="E20" s="38" t="s">
        <v>54</v>
      </c>
      <c r="F20" s="44"/>
      <c r="G20" s="44"/>
      <c r="H20" s="44"/>
      <c r="I20" s="44"/>
      <c r="J20" s="45"/>
    </row>
    <row r="21">
      <c r="A21" s="36" t="s">
        <v>36</v>
      </c>
      <c r="B21" s="36">
        <v>4</v>
      </c>
      <c r="C21" s="37" t="s">
        <v>55</v>
      </c>
      <c r="D21" s="36" t="s">
        <v>38</v>
      </c>
      <c r="E21" s="38" t="s">
        <v>56</v>
      </c>
      <c r="F21" s="39" t="s">
        <v>40</v>
      </c>
      <c r="G21" s="40">
        <v>1</v>
      </c>
      <c r="H21" s="41">
        <v>0</v>
      </c>
      <c r="I21" s="41">
        <f>ROUND(G21*H21,P4)</f>
        <v>0</v>
      </c>
      <c r="J21" s="36"/>
      <c r="O21" s="42">
        <f>I21*0.21</f>
        <v>0</v>
      </c>
      <c r="P21">
        <v>3</v>
      </c>
    </row>
    <row r="22" ht="45">
      <c r="A22" s="36" t="s">
        <v>41</v>
      </c>
      <c r="B22" s="43"/>
      <c r="C22" s="44"/>
      <c r="D22" s="44"/>
      <c r="E22" s="38" t="s">
        <v>57</v>
      </c>
      <c r="F22" s="44"/>
      <c r="G22" s="44"/>
      <c r="H22" s="44"/>
      <c r="I22" s="44"/>
      <c r="J22" s="45"/>
    </row>
    <row r="23">
      <c r="A23" s="36" t="s">
        <v>43</v>
      </c>
      <c r="B23" s="43"/>
      <c r="C23" s="44"/>
      <c r="D23" s="44"/>
      <c r="E23" s="46" t="s">
        <v>44</v>
      </c>
      <c r="F23" s="44"/>
      <c r="G23" s="44"/>
      <c r="H23" s="44"/>
      <c r="I23" s="44"/>
      <c r="J23" s="45"/>
    </row>
    <row r="24" ht="60">
      <c r="A24" s="36" t="s">
        <v>45</v>
      </c>
      <c r="B24" s="43"/>
      <c r="C24" s="44"/>
      <c r="D24" s="44"/>
      <c r="E24" s="38" t="s">
        <v>54</v>
      </c>
      <c r="F24" s="44"/>
      <c r="G24" s="44"/>
      <c r="H24" s="44"/>
      <c r="I24" s="44"/>
      <c r="J24" s="45"/>
    </row>
    <row r="25">
      <c r="A25" s="36" t="s">
        <v>36</v>
      </c>
      <c r="B25" s="36">
        <v>5</v>
      </c>
      <c r="C25" s="37" t="s">
        <v>58</v>
      </c>
      <c r="D25" s="36" t="s">
        <v>38</v>
      </c>
      <c r="E25" s="38" t="s">
        <v>59</v>
      </c>
      <c r="F25" s="39" t="s">
        <v>40</v>
      </c>
      <c r="G25" s="40">
        <v>1</v>
      </c>
      <c r="H25" s="41">
        <v>0</v>
      </c>
      <c r="I25" s="41">
        <f>ROUND(G25*H25,P4)</f>
        <v>0</v>
      </c>
      <c r="J25" s="36"/>
      <c r="O25" s="42">
        <f>I25*0.21</f>
        <v>0</v>
      </c>
      <c r="P25">
        <v>3</v>
      </c>
    </row>
    <row r="26" ht="135">
      <c r="A26" s="36" t="s">
        <v>41</v>
      </c>
      <c r="B26" s="43"/>
      <c r="C26" s="44"/>
      <c r="D26" s="44"/>
      <c r="E26" s="38" t="s">
        <v>60</v>
      </c>
      <c r="F26" s="44"/>
      <c r="G26" s="44"/>
      <c r="H26" s="44"/>
      <c r="I26" s="44"/>
      <c r="J26" s="45"/>
    </row>
    <row r="27">
      <c r="A27" s="36" t="s">
        <v>43</v>
      </c>
      <c r="B27" s="43"/>
      <c r="C27" s="44"/>
      <c r="D27" s="44"/>
      <c r="E27" s="46" t="s">
        <v>61</v>
      </c>
      <c r="F27" s="44"/>
      <c r="G27" s="44"/>
      <c r="H27" s="44"/>
      <c r="I27" s="44"/>
      <c r="J27" s="45"/>
    </row>
    <row r="28" ht="60">
      <c r="A28" s="36" t="s">
        <v>45</v>
      </c>
      <c r="B28" s="43"/>
      <c r="C28" s="44"/>
      <c r="D28" s="44"/>
      <c r="E28" s="38" t="s">
        <v>54</v>
      </c>
      <c r="F28" s="44"/>
      <c r="G28" s="44"/>
      <c r="H28" s="44"/>
      <c r="I28" s="44"/>
      <c r="J28" s="45"/>
    </row>
    <row r="29">
      <c r="A29" s="36" t="s">
        <v>36</v>
      </c>
      <c r="B29" s="36">
        <v>6</v>
      </c>
      <c r="C29" s="37" t="s">
        <v>62</v>
      </c>
      <c r="D29" s="36" t="s">
        <v>38</v>
      </c>
      <c r="E29" s="38" t="s">
        <v>63</v>
      </c>
      <c r="F29" s="39" t="s">
        <v>64</v>
      </c>
      <c r="G29" s="40">
        <v>1</v>
      </c>
      <c r="H29" s="41">
        <v>0</v>
      </c>
      <c r="I29" s="41">
        <f>ROUND(G29*H29,P4)</f>
        <v>0</v>
      </c>
      <c r="J29" s="36"/>
      <c r="O29" s="42">
        <f>I29*0.21</f>
        <v>0</v>
      </c>
      <c r="P29">
        <v>3</v>
      </c>
    </row>
    <row r="30">
      <c r="A30" s="36" t="s">
        <v>41</v>
      </c>
      <c r="B30" s="43"/>
      <c r="C30" s="44"/>
      <c r="D30" s="44"/>
      <c r="E30" s="47" t="s">
        <v>38</v>
      </c>
      <c r="F30" s="44"/>
      <c r="G30" s="44"/>
      <c r="H30" s="44"/>
      <c r="I30" s="44"/>
      <c r="J30" s="45"/>
    </row>
    <row r="31">
      <c r="A31" s="36" t="s">
        <v>43</v>
      </c>
      <c r="B31" s="43"/>
      <c r="C31" s="44"/>
      <c r="D31" s="44"/>
      <c r="E31" s="46" t="s">
        <v>44</v>
      </c>
      <c r="F31" s="44"/>
      <c r="G31" s="44"/>
      <c r="H31" s="44"/>
      <c r="I31" s="44"/>
      <c r="J31" s="45"/>
    </row>
    <row r="32" ht="135">
      <c r="A32" s="36" t="s">
        <v>45</v>
      </c>
      <c r="B32" s="43"/>
      <c r="C32" s="44"/>
      <c r="D32" s="44"/>
      <c r="E32" s="38" t="s">
        <v>65</v>
      </c>
      <c r="F32" s="44"/>
      <c r="G32" s="44"/>
      <c r="H32" s="44"/>
      <c r="I32" s="44"/>
      <c r="J32" s="45"/>
    </row>
    <row r="33">
      <c r="A33" s="36" t="s">
        <v>36</v>
      </c>
      <c r="B33" s="36">
        <v>7</v>
      </c>
      <c r="C33" s="37" t="s">
        <v>66</v>
      </c>
      <c r="D33" s="36" t="s">
        <v>38</v>
      </c>
      <c r="E33" s="38" t="s">
        <v>67</v>
      </c>
      <c r="F33" s="39" t="s">
        <v>40</v>
      </c>
      <c r="G33" s="40">
        <v>1</v>
      </c>
      <c r="H33" s="41">
        <v>0</v>
      </c>
      <c r="I33" s="41">
        <f>ROUND(G33*H33,P4)</f>
        <v>0</v>
      </c>
      <c r="J33" s="36"/>
      <c r="O33" s="42">
        <f>I33*0.21</f>
        <v>0</v>
      </c>
      <c r="P33">
        <v>3</v>
      </c>
    </row>
    <row r="34" ht="30">
      <c r="A34" s="36" t="s">
        <v>41</v>
      </c>
      <c r="B34" s="43"/>
      <c r="C34" s="44"/>
      <c r="D34" s="44"/>
      <c r="E34" s="38" t="s">
        <v>68</v>
      </c>
      <c r="F34" s="44"/>
      <c r="G34" s="44"/>
      <c r="H34" s="44"/>
      <c r="I34" s="44"/>
      <c r="J34" s="45"/>
    </row>
    <row r="35">
      <c r="A35" s="36" t="s">
        <v>43</v>
      </c>
      <c r="B35" s="43"/>
      <c r="C35" s="44"/>
      <c r="D35" s="44"/>
      <c r="E35" s="46" t="s">
        <v>44</v>
      </c>
      <c r="F35" s="44"/>
      <c r="G35" s="44"/>
      <c r="H35" s="44"/>
      <c r="I35" s="44"/>
      <c r="J35" s="45"/>
    </row>
    <row r="36" ht="105">
      <c r="A36" s="36" t="s">
        <v>45</v>
      </c>
      <c r="B36" s="43"/>
      <c r="C36" s="44"/>
      <c r="D36" s="44"/>
      <c r="E36" s="38" t="s">
        <v>69</v>
      </c>
      <c r="F36" s="44"/>
      <c r="G36" s="44"/>
      <c r="H36" s="44"/>
      <c r="I36" s="44"/>
      <c r="J36" s="45"/>
    </row>
    <row r="37">
      <c r="A37" s="36" t="s">
        <v>36</v>
      </c>
      <c r="B37" s="36">
        <v>8</v>
      </c>
      <c r="C37" s="37" t="s">
        <v>70</v>
      </c>
      <c r="D37" s="36" t="s">
        <v>38</v>
      </c>
      <c r="E37" s="38" t="s">
        <v>71</v>
      </c>
      <c r="F37" s="39" t="s">
        <v>40</v>
      </c>
      <c r="G37" s="40">
        <v>1</v>
      </c>
      <c r="H37" s="41">
        <v>0</v>
      </c>
      <c r="I37" s="41">
        <f>ROUND(G37*H37,P4)</f>
        <v>0</v>
      </c>
      <c r="J37" s="36"/>
      <c r="O37" s="42">
        <f>I37*0.21</f>
        <v>0</v>
      </c>
      <c r="P37">
        <v>3</v>
      </c>
    </row>
    <row r="38" ht="60">
      <c r="A38" s="36" t="s">
        <v>41</v>
      </c>
      <c r="B38" s="43"/>
      <c r="C38" s="44"/>
      <c r="D38" s="44"/>
      <c r="E38" s="38" t="s">
        <v>72</v>
      </c>
      <c r="F38" s="44"/>
      <c r="G38" s="44"/>
      <c r="H38" s="44"/>
      <c r="I38" s="44"/>
      <c r="J38" s="45"/>
    </row>
    <row r="39">
      <c r="A39" s="36" t="s">
        <v>43</v>
      </c>
      <c r="B39" s="43"/>
      <c r="C39" s="44"/>
      <c r="D39" s="44"/>
      <c r="E39" s="46" t="s">
        <v>44</v>
      </c>
      <c r="F39" s="44"/>
      <c r="G39" s="44"/>
      <c r="H39" s="44"/>
      <c r="I39" s="44"/>
      <c r="J39" s="45"/>
    </row>
    <row r="40" ht="60">
      <c r="A40" s="36" t="s">
        <v>45</v>
      </c>
      <c r="B40" s="43"/>
      <c r="C40" s="44"/>
      <c r="D40" s="44"/>
      <c r="E40" s="38" t="s">
        <v>54</v>
      </c>
      <c r="F40" s="44"/>
      <c r="G40" s="44"/>
      <c r="H40" s="44"/>
      <c r="I40" s="44"/>
      <c r="J40" s="45"/>
    </row>
    <row r="41">
      <c r="A41" s="36" t="s">
        <v>36</v>
      </c>
      <c r="B41" s="36">
        <v>9</v>
      </c>
      <c r="C41" s="37" t="s">
        <v>73</v>
      </c>
      <c r="D41" s="36" t="s">
        <v>38</v>
      </c>
      <c r="E41" s="38" t="s">
        <v>74</v>
      </c>
      <c r="F41" s="39" t="s">
        <v>75</v>
      </c>
      <c r="G41" s="40">
        <v>2</v>
      </c>
      <c r="H41" s="41">
        <v>0</v>
      </c>
      <c r="I41" s="41">
        <f>ROUND(G41*H41,P4)</f>
        <v>0</v>
      </c>
      <c r="J41" s="36"/>
      <c r="O41" s="42">
        <f>I41*0.21</f>
        <v>0</v>
      </c>
      <c r="P41">
        <v>3</v>
      </c>
    </row>
    <row r="42">
      <c r="A42" s="36" t="s">
        <v>41</v>
      </c>
      <c r="B42" s="43"/>
      <c r="C42" s="44"/>
      <c r="D42" s="44"/>
      <c r="E42" s="38" t="s">
        <v>76</v>
      </c>
      <c r="F42" s="44"/>
      <c r="G42" s="44"/>
      <c r="H42" s="44"/>
      <c r="I42" s="44"/>
      <c r="J42" s="45"/>
    </row>
    <row r="43">
      <c r="A43" s="36" t="s">
        <v>43</v>
      </c>
      <c r="B43" s="43"/>
      <c r="C43" s="44"/>
      <c r="D43" s="44"/>
      <c r="E43" s="46" t="s">
        <v>77</v>
      </c>
      <c r="F43" s="44"/>
      <c r="G43" s="44"/>
      <c r="H43" s="44"/>
      <c r="I43" s="44"/>
      <c r="J43" s="45"/>
    </row>
    <row r="44" ht="135">
      <c r="A44" s="36" t="s">
        <v>45</v>
      </c>
      <c r="B44" s="43"/>
      <c r="C44" s="44"/>
      <c r="D44" s="44"/>
      <c r="E44" s="38" t="s">
        <v>78</v>
      </c>
      <c r="F44" s="44"/>
      <c r="G44" s="44"/>
      <c r="H44" s="44"/>
      <c r="I44" s="44"/>
      <c r="J44" s="45"/>
    </row>
    <row r="45">
      <c r="A45" s="36" t="s">
        <v>36</v>
      </c>
      <c r="B45" s="36">
        <v>10</v>
      </c>
      <c r="C45" s="37" t="s">
        <v>79</v>
      </c>
      <c r="D45" s="36" t="s">
        <v>38</v>
      </c>
      <c r="E45" s="38" t="s">
        <v>80</v>
      </c>
      <c r="F45" s="39" t="s">
        <v>40</v>
      </c>
      <c r="G45" s="40">
        <v>1</v>
      </c>
      <c r="H45" s="41">
        <v>0</v>
      </c>
      <c r="I45" s="41">
        <f>ROUND(G45*H45,P4)</f>
        <v>0</v>
      </c>
      <c r="J45" s="36"/>
      <c r="O45" s="42">
        <f>I45*0.21</f>
        <v>0</v>
      </c>
      <c r="P45">
        <v>3</v>
      </c>
    </row>
    <row r="46" ht="30">
      <c r="A46" s="36" t="s">
        <v>41</v>
      </c>
      <c r="B46" s="43"/>
      <c r="C46" s="44"/>
      <c r="D46" s="44"/>
      <c r="E46" s="38" t="s">
        <v>81</v>
      </c>
      <c r="F46" s="44"/>
      <c r="G46" s="44"/>
      <c r="H46" s="44"/>
      <c r="I46" s="44"/>
      <c r="J46" s="45"/>
    </row>
    <row r="47">
      <c r="A47" s="36" t="s">
        <v>43</v>
      </c>
      <c r="B47" s="43"/>
      <c r="C47" s="44"/>
      <c r="D47" s="44"/>
      <c r="E47" s="46" t="s">
        <v>44</v>
      </c>
      <c r="F47" s="44"/>
      <c r="G47" s="44"/>
      <c r="H47" s="44"/>
      <c r="I47" s="44"/>
      <c r="J47" s="45"/>
    </row>
    <row r="48" ht="75">
      <c r="A48" s="36" t="s">
        <v>45</v>
      </c>
      <c r="B48" s="48"/>
      <c r="C48" s="49"/>
      <c r="D48" s="49"/>
      <c r="E48" s="38" t="s">
        <v>82</v>
      </c>
      <c r="F48" s="49"/>
      <c r="G48" s="49"/>
      <c r="H48" s="49"/>
      <c r="I48" s="49"/>
      <c r="J48" s="50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1"/>
      <c r="C1" s="12"/>
      <c r="D1" s="12"/>
      <c r="E1" s="13" t="s">
        <v>1</v>
      </c>
      <c r="F1" s="12"/>
      <c r="G1" s="12"/>
      <c r="H1" s="12"/>
      <c r="I1" s="12"/>
      <c r="J1" s="14"/>
      <c r="P1">
        <v>3</v>
      </c>
    </row>
    <row r="2" ht="20.25">
      <c r="A2" s="1"/>
      <c r="B2" s="15"/>
      <c r="C2" s="16"/>
      <c r="D2" s="16"/>
      <c r="E2" s="17" t="s">
        <v>15</v>
      </c>
      <c r="F2" s="16"/>
      <c r="G2" s="16"/>
      <c r="H2" s="16"/>
      <c r="I2" s="16"/>
      <c r="J2" s="18"/>
    </row>
    <row r="3">
      <c r="A3" s="3" t="s">
        <v>16</v>
      </c>
      <c r="B3" s="19" t="s">
        <v>17</v>
      </c>
      <c r="C3" s="20" t="s">
        <v>18</v>
      </c>
      <c r="D3" s="21"/>
      <c r="E3" s="22" t="s">
        <v>19</v>
      </c>
      <c r="F3" s="16"/>
      <c r="G3" s="16"/>
      <c r="H3" s="23" t="s">
        <v>13</v>
      </c>
      <c r="I3" s="24">
        <f>SUMIFS(I8:I194,A8:A194,"SD")</f>
        <v>0</v>
      </c>
      <c r="J3" s="18"/>
      <c r="O3">
        <v>0</v>
      </c>
      <c r="P3">
        <v>2</v>
      </c>
    </row>
    <row r="4">
      <c r="A4" s="3" t="s">
        <v>20</v>
      </c>
      <c r="B4" s="19" t="s">
        <v>21</v>
      </c>
      <c r="C4" s="20" t="s">
        <v>13</v>
      </c>
      <c r="D4" s="21"/>
      <c r="E4" s="22" t="s">
        <v>14</v>
      </c>
      <c r="F4" s="16"/>
      <c r="G4" s="16"/>
      <c r="H4" s="16"/>
      <c r="I4" s="16"/>
      <c r="J4" s="18"/>
      <c r="O4">
        <v>0.12</v>
      </c>
      <c r="P4">
        <v>2</v>
      </c>
    </row>
    <row r="5">
      <c r="A5" s="25" t="s">
        <v>22</v>
      </c>
      <c r="B5" s="26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/>
      <c r="J5" s="27" t="s">
        <v>30</v>
      </c>
      <c r="O5">
        <v>0.20999999999999999</v>
      </c>
    </row>
    <row r="6">
      <c r="A6" s="25"/>
      <c r="B6" s="26"/>
      <c r="C6" s="7"/>
      <c r="D6" s="7"/>
      <c r="E6" s="7"/>
      <c r="F6" s="7"/>
      <c r="G6" s="7"/>
      <c r="H6" s="7" t="s">
        <v>31</v>
      </c>
      <c r="I6" s="7" t="s">
        <v>32</v>
      </c>
      <c r="J6" s="27"/>
    </row>
    <row r="7">
      <c r="A7" s="28">
        <v>0</v>
      </c>
      <c r="B7" s="26">
        <v>1</v>
      </c>
      <c r="C7" s="29">
        <v>2</v>
      </c>
      <c r="D7" s="7">
        <v>3</v>
      </c>
      <c r="E7" s="29">
        <v>4</v>
      </c>
      <c r="F7" s="7">
        <v>5</v>
      </c>
      <c r="G7" s="7">
        <v>6</v>
      </c>
      <c r="H7" s="7">
        <v>7</v>
      </c>
      <c r="I7" s="29">
        <v>8</v>
      </c>
      <c r="J7" s="27">
        <v>9</v>
      </c>
    </row>
    <row r="8">
      <c r="A8" s="30" t="s">
        <v>33</v>
      </c>
      <c r="B8" s="31"/>
      <c r="C8" s="32" t="s">
        <v>34</v>
      </c>
      <c r="D8" s="33"/>
      <c r="E8" s="30" t="s">
        <v>35</v>
      </c>
      <c r="F8" s="33"/>
      <c r="G8" s="33"/>
      <c r="H8" s="33"/>
      <c r="I8" s="34">
        <f>SUMIFS(I9:I24,A9:A24,"P")</f>
        <v>0</v>
      </c>
      <c r="J8" s="35"/>
    </row>
    <row r="9">
      <c r="A9" s="36" t="s">
        <v>36</v>
      </c>
      <c r="B9" s="36">
        <v>1</v>
      </c>
      <c r="C9" s="37" t="s">
        <v>83</v>
      </c>
      <c r="D9" s="36" t="s">
        <v>38</v>
      </c>
      <c r="E9" s="38" t="s">
        <v>84</v>
      </c>
      <c r="F9" s="39" t="s">
        <v>85</v>
      </c>
      <c r="G9" s="40">
        <v>28.739999999999998</v>
      </c>
      <c r="H9" s="41">
        <v>0</v>
      </c>
      <c r="I9" s="41">
        <f>ROUND(G9*H9,P4)</f>
        <v>0</v>
      </c>
      <c r="J9" s="36"/>
      <c r="O9" s="42">
        <f>I9*0.21</f>
        <v>0</v>
      </c>
      <c r="P9">
        <v>3</v>
      </c>
    </row>
    <row r="10" ht="30">
      <c r="A10" s="36" t="s">
        <v>41</v>
      </c>
      <c r="B10" s="43"/>
      <c r="C10" s="44"/>
      <c r="D10" s="44"/>
      <c r="E10" s="38" t="s">
        <v>86</v>
      </c>
      <c r="F10" s="44"/>
      <c r="G10" s="44"/>
      <c r="H10" s="44"/>
      <c r="I10" s="44"/>
      <c r="J10" s="45"/>
    </row>
    <row r="11">
      <c r="A11" s="36" t="s">
        <v>43</v>
      </c>
      <c r="B11" s="43"/>
      <c r="C11" s="44"/>
      <c r="D11" s="44"/>
      <c r="E11" s="46" t="s">
        <v>87</v>
      </c>
      <c r="F11" s="44"/>
      <c r="G11" s="44"/>
      <c r="H11" s="44"/>
      <c r="I11" s="44"/>
      <c r="J11" s="45"/>
    </row>
    <row r="12">
      <c r="A12" s="36" t="s">
        <v>43</v>
      </c>
      <c r="B12" s="43"/>
      <c r="C12" s="44"/>
      <c r="D12" s="44"/>
      <c r="E12" s="46" t="s">
        <v>88</v>
      </c>
      <c r="F12" s="44"/>
      <c r="G12" s="44"/>
      <c r="H12" s="44"/>
      <c r="I12" s="44"/>
      <c r="J12" s="45"/>
    </row>
    <row r="13">
      <c r="A13" s="36" t="s">
        <v>43</v>
      </c>
      <c r="B13" s="43"/>
      <c r="C13" s="44"/>
      <c r="D13" s="44"/>
      <c r="E13" s="46" t="s">
        <v>89</v>
      </c>
      <c r="F13" s="44"/>
      <c r="G13" s="44"/>
      <c r="H13" s="44"/>
      <c r="I13" s="44"/>
      <c r="J13" s="45"/>
    </row>
    <row r="14">
      <c r="A14" s="36" t="s">
        <v>43</v>
      </c>
      <c r="B14" s="43"/>
      <c r="C14" s="44"/>
      <c r="D14" s="44"/>
      <c r="E14" s="46" t="s">
        <v>90</v>
      </c>
      <c r="F14" s="44"/>
      <c r="G14" s="44"/>
      <c r="H14" s="44"/>
      <c r="I14" s="44"/>
      <c r="J14" s="45"/>
    </row>
    <row r="15">
      <c r="A15" s="36" t="s">
        <v>43</v>
      </c>
      <c r="B15" s="43"/>
      <c r="C15" s="44"/>
      <c r="D15" s="44"/>
      <c r="E15" s="46" t="s">
        <v>91</v>
      </c>
      <c r="F15" s="44"/>
      <c r="G15" s="44"/>
      <c r="H15" s="44"/>
      <c r="I15" s="44"/>
      <c r="J15" s="45"/>
    </row>
    <row r="16" ht="75">
      <c r="A16" s="36" t="s">
        <v>45</v>
      </c>
      <c r="B16" s="43"/>
      <c r="C16" s="44"/>
      <c r="D16" s="44"/>
      <c r="E16" s="38" t="s">
        <v>92</v>
      </c>
      <c r="F16" s="44"/>
      <c r="G16" s="44"/>
      <c r="H16" s="44"/>
      <c r="I16" s="44"/>
      <c r="J16" s="45"/>
    </row>
    <row r="17">
      <c r="A17" s="36" t="s">
        <v>36</v>
      </c>
      <c r="B17" s="36">
        <v>2</v>
      </c>
      <c r="C17" s="37" t="s">
        <v>93</v>
      </c>
      <c r="D17" s="36" t="s">
        <v>38</v>
      </c>
      <c r="E17" s="38" t="s">
        <v>94</v>
      </c>
      <c r="F17" s="39" t="s">
        <v>85</v>
      </c>
      <c r="G17" s="40">
        <v>9.8000000000000007</v>
      </c>
      <c r="H17" s="41">
        <v>0</v>
      </c>
      <c r="I17" s="41">
        <f>ROUND(G17*H17,P4)</f>
        <v>0</v>
      </c>
      <c r="J17" s="36"/>
      <c r="O17" s="42">
        <f>I17*0.21</f>
        <v>0</v>
      </c>
      <c r="P17">
        <v>3</v>
      </c>
    </row>
    <row r="18" ht="30">
      <c r="A18" s="36" t="s">
        <v>41</v>
      </c>
      <c r="B18" s="43"/>
      <c r="C18" s="44"/>
      <c r="D18" s="44"/>
      <c r="E18" s="38" t="s">
        <v>95</v>
      </c>
      <c r="F18" s="44"/>
      <c r="G18" s="44"/>
      <c r="H18" s="44"/>
      <c r="I18" s="44"/>
      <c r="J18" s="45"/>
    </row>
    <row r="19">
      <c r="A19" s="36" t="s">
        <v>43</v>
      </c>
      <c r="B19" s="43"/>
      <c r="C19" s="44"/>
      <c r="D19" s="44"/>
      <c r="E19" s="46" t="s">
        <v>96</v>
      </c>
      <c r="F19" s="44"/>
      <c r="G19" s="44"/>
      <c r="H19" s="44"/>
      <c r="I19" s="44"/>
      <c r="J19" s="45"/>
    </row>
    <row r="20" ht="75">
      <c r="A20" s="36" t="s">
        <v>45</v>
      </c>
      <c r="B20" s="43"/>
      <c r="C20" s="44"/>
      <c r="D20" s="44"/>
      <c r="E20" s="38" t="s">
        <v>92</v>
      </c>
      <c r="F20" s="44"/>
      <c r="G20" s="44"/>
      <c r="H20" s="44"/>
      <c r="I20" s="44"/>
      <c r="J20" s="45"/>
    </row>
    <row r="21">
      <c r="A21" s="36" t="s">
        <v>36</v>
      </c>
      <c r="B21" s="36">
        <v>3</v>
      </c>
      <c r="C21" s="37" t="s">
        <v>97</v>
      </c>
      <c r="D21" s="36" t="s">
        <v>38</v>
      </c>
      <c r="E21" s="38" t="s">
        <v>98</v>
      </c>
      <c r="F21" s="39" t="s">
        <v>85</v>
      </c>
      <c r="G21" s="40">
        <v>64.908000000000001</v>
      </c>
      <c r="H21" s="41">
        <v>0</v>
      </c>
      <c r="I21" s="41">
        <f>ROUND(G21*H21,P4)</f>
        <v>0</v>
      </c>
      <c r="J21" s="36"/>
      <c r="O21" s="42">
        <f>I21*0.21</f>
        <v>0</v>
      </c>
      <c r="P21">
        <v>3</v>
      </c>
    </row>
    <row r="22">
      <c r="A22" s="36" t="s">
        <v>41</v>
      </c>
      <c r="B22" s="43"/>
      <c r="C22" s="44"/>
      <c r="D22" s="44"/>
      <c r="E22" s="38" t="s">
        <v>99</v>
      </c>
      <c r="F22" s="44"/>
      <c r="G22" s="44"/>
      <c r="H22" s="44"/>
      <c r="I22" s="44"/>
      <c r="J22" s="45"/>
    </row>
    <row r="23">
      <c r="A23" s="36" t="s">
        <v>43</v>
      </c>
      <c r="B23" s="43"/>
      <c r="C23" s="44"/>
      <c r="D23" s="44"/>
      <c r="E23" s="46" t="s">
        <v>100</v>
      </c>
      <c r="F23" s="44"/>
      <c r="G23" s="44"/>
      <c r="H23" s="44"/>
      <c r="I23" s="44"/>
      <c r="J23" s="45"/>
    </row>
    <row r="24" ht="75">
      <c r="A24" s="36" t="s">
        <v>45</v>
      </c>
      <c r="B24" s="43"/>
      <c r="C24" s="44"/>
      <c r="D24" s="44"/>
      <c r="E24" s="38" t="s">
        <v>101</v>
      </c>
      <c r="F24" s="44"/>
      <c r="G24" s="44"/>
      <c r="H24" s="44"/>
      <c r="I24" s="44"/>
      <c r="J24" s="45"/>
    </row>
    <row r="25">
      <c r="A25" s="30" t="s">
        <v>33</v>
      </c>
      <c r="B25" s="31"/>
      <c r="C25" s="32" t="s">
        <v>102</v>
      </c>
      <c r="D25" s="33"/>
      <c r="E25" s="30" t="s">
        <v>103</v>
      </c>
      <c r="F25" s="33"/>
      <c r="G25" s="33"/>
      <c r="H25" s="33"/>
      <c r="I25" s="34">
        <f>SUMIFS(I26:I123,A26:A123,"P")</f>
        <v>0</v>
      </c>
      <c r="J25" s="35"/>
    </row>
    <row r="26">
      <c r="A26" s="36" t="s">
        <v>36</v>
      </c>
      <c r="B26" s="36">
        <v>4</v>
      </c>
      <c r="C26" s="37" t="s">
        <v>104</v>
      </c>
      <c r="D26" s="36" t="s">
        <v>38</v>
      </c>
      <c r="E26" s="38" t="s">
        <v>105</v>
      </c>
      <c r="F26" s="39" t="s">
        <v>106</v>
      </c>
      <c r="G26" s="40">
        <v>24</v>
      </c>
      <c r="H26" s="41">
        <v>0</v>
      </c>
      <c r="I26" s="41">
        <f>ROUND(G26*H26,P4)</f>
        <v>0</v>
      </c>
      <c r="J26" s="36"/>
      <c r="O26" s="42">
        <f>I26*0.21</f>
        <v>0</v>
      </c>
      <c r="P26">
        <v>3</v>
      </c>
    </row>
    <row r="27">
      <c r="A27" s="36" t="s">
        <v>41</v>
      </c>
      <c r="B27" s="43"/>
      <c r="C27" s="44"/>
      <c r="D27" s="44"/>
      <c r="E27" s="38" t="s">
        <v>107</v>
      </c>
      <c r="F27" s="44"/>
      <c r="G27" s="44"/>
      <c r="H27" s="44"/>
      <c r="I27" s="44"/>
      <c r="J27" s="45"/>
    </row>
    <row r="28">
      <c r="A28" s="36" t="s">
        <v>43</v>
      </c>
      <c r="B28" s="43"/>
      <c r="C28" s="44"/>
      <c r="D28" s="44"/>
      <c r="E28" s="46" t="s">
        <v>108</v>
      </c>
      <c r="F28" s="44"/>
      <c r="G28" s="44"/>
      <c r="H28" s="44"/>
      <c r="I28" s="44"/>
      <c r="J28" s="45"/>
    </row>
    <row r="29" ht="90">
      <c r="A29" s="36" t="s">
        <v>45</v>
      </c>
      <c r="B29" s="43"/>
      <c r="C29" s="44"/>
      <c r="D29" s="44"/>
      <c r="E29" s="38" t="s">
        <v>109</v>
      </c>
      <c r="F29" s="44"/>
      <c r="G29" s="44"/>
      <c r="H29" s="44"/>
      <c r="I29" s="44"/>
      <c r="J29" s="45"/>
    </row>
    <row r="30">
      <c r="A30" s="36" t="s">
        <v>36</v>
      </c>
      <c r="B30" s="36">
        <v>5</v>
      </c>
      <c r="C30" s="37" t="s">
        <v>110</v>
      </c>
      <c r="D30" s="36" t="s">
        <v>38</v>
      </c>
      <c r="E30" s="38" t="s">
        <v>111</v>
      </c>
      <c r="F30" s="39" t="s">
        <v>75</v>
      </c>
      <c r="G30" s="40">
        <v>4</v>
      </c>
      <c r="H30" s="41">
        <v>0</v>
      </c>
      <c r="I30" s="41">
        <f>ROUND(G30*H30,P4)</f>
        <v>0</v>
      </c>
      <c r="J30" s="36"/>
      <c r="O30" s="42">
        <f>I30*0.21</f>
        <v>0</v>
      </c>
      <c r="P30">
        <v>3</v>
      </c>
    </row>
    <row r="31">
      <c r="A31" s="36" t="s">
        <v>41</v>
      </c>
      <c r="B31" s="43"/>
      <c r="C31" s="44"/>
      <c r="D31" s="44"/>
      <c r="E31" s="38" t="s">
        <v>112</v>
      </c>
      <c r="F31" s="44"/>
      <c r="G31" s="44"/>
      <c r="H31" s="44"/>
      <c r="I31" s="44"/>
      <c r="J31" s="45"/>
    </row>
    <row r="32">
      <c r="A32" s="36" t="s">
        <v>43</v>
      </c>
      <c r="B32" s="43"/>
      <c r="C32" s="44"/>
      <c r="D32" s="44"/>
      <c r="E32" s="46" t="s">
        <v>113</v>
      </c>
      <c r="F32" s="44"/>
      <c r="G32" s="44"/>
      <c r="H32" s="44"/>
      <c r="I32" s="44"/>
      <c r="J32" s="45"/>
    </row>
    <row r="33" ht="180">
      <c r="A33" s="36" t="s">
        <v>45</v>
      </c>
      <c r="B33" s="43"/>
      <c r="C33" s="44"/>
      <c r="D33" s="44"/>
      <c r="E33" s="38" t="s">
        <v>114</v>
      </c>
      <c r="F33" s="44"/>
      <c r="G33" s="44"/>
      <c r="H33" s="44"/>
      <c r="I33" s="44"/>
      <c r="J33" s="45"/>
    </row>
    <row r="34">
      <c r="A34" s="36" t="s">
        <v>36</v>
      </c>
      <c r="B34" s="36">
        <v>6</v>
      </c>
      <c r="C34" s="37" t="s">
        <v>115</v>
      </c>
      <c r="D34" s="36" t="s">
        <v>38</v>
      </c>
      <c r="E34" s="38" t="s">
        <v>116</v>
      </c>
      <c r="F34" s="39" t="s">
        <v>85</v>
      </c>
      <c r="G34" s="40">
        <v>6.5999999999999996</v>
      </c>
      <c r="H34" s="41">
        <v>0</v>
      </c>
      <c r="I34" s="41">
        <f>ROUND(G34*H34,P4)</f>
        <v>0</v>
      </c>
      <c r="J34" s="36"/>
      <c r="O34" s="42">
        <f>I34*0.21</f>
        <v>0</v>
      </c>
      <c r="P34">
        <v>3</v>
      </c>
    </row>
    <row r="35" ht="90">
      <c r="A35" s="36" t="s">
        <v>41</v>
      </c>
      <c r="B35" s="43"/>
      <c r="C35" s="44"/>
      <c r="D35" s="44"/>
      <c r="E35" s="38" t="s">
        <v>117</v>
      </c>
      <c r="F35" s="44"/>
      <c r="G35" s="44"/>
      <c r="H35" s="44"/>
      <c r="I35" s="44"/>
      <c r="J35" s="45"/>
    </row>
    <row r="36">
      <c r="A36" s="36" t="s">
        <v>43</v>
      </c>
      <c r="B36" s="43"/>
      <c r="C36" s="44"/>
      <c r="D36" s="44"/>
      <c r="E36" s="46" t="s">
        <v>118</v>
      </c>
      <c r="F36" s="44"/>
      <c r="G36" s="44"/>
      <c r="H36" s="44"/>
      <c r="I36" s="44"/>
      <c r="J36" s="45"/>
    </row>
    <row r="37">
      <c r="A37" s="36" t="s">
        <v>43</v>
      </c>
      <c r="B37" s="43"/>
      <c r="C37" s="44"/>
      <c r="D37" s="44"/>
      <c r="E37" s="46" t="s">
        <v>119</v>
      </c>
      <c r="F37" s="44"/>
      <c r="G37" s="44"/>
      <c r="H37" s="44"/>
      <c r="I37" s="44"/>
      <c r="J37" s="45"/>
    </row>
    <row r="38">
      <c r="A38" s="36" t="s">
        <v>43</v>
      </c>
      <c r="B38" s="43"/>
      <c r="C38" s="44"/>
      <c r="D38" s="44"/>
      <c r="E38" s="46" t="s">
        <v>120</v>
      </c>
      <c r="F38" s="44"/>
      <c r="G38" s="44"/>
      <c r="H38" s="44"/>
      <c r="I38" s="44"/>
      <c r="J38" s="45"/>
    </row>
    <row r="39">
      <c r="A39" s="36" t="s">
        <v>43</v>
      </c>
      <c r="B39" s="43"/>
      <c r="C39" s="44"/>
      <c r="D39" s="44"/>
      <c r="E39" s="46" t="s">
        <v>121</v>
      </c>
      <c r="F39" s="44"/>
      <c r="G39" s="44"/>
      <c r="H39" s="44"/>
      <c r="I39" s="44"/>
      <c r="J39" s="45"/>
    </row>
    <row r="40" ht="135">
      <c r="A40" s="36" t="s">
        <v>45</v>
      </c>
      <c r="B40" s="43"/>
      <c r="C40" s="44"/>
      <c r="D40" s="44"/>
      <c r="E40" s="38" t="s">
        <v>122</v>
      </c>
      <c r="F40" s="44"/>
      <c r="G40" s="44"/>
      <c r="H40" s="44"/>
      <c r="I40" s="44"/>
      <c r="J40" s="45"/>
    </row>
    <row r="41" ht="30">
      <c r="A41" s="36" t="s">
        <v>36</v>
      </c>
      <c r="B41" s="36">
        <v>7</v>
      </c>
      <c r="C41" s="37" t="s">
        <v>123</v>
      </c>
      <c r="D41" s="36" t="s">
        <v>124</v>
      </c>
      <c r="E41" s="38" t="s">
        <v>125</v>
      </c>
      <c r="F41" s="39" t="s">
        <v>85</v>
      </c>
      <c r="G41" s="40">
        <v>6.1799999999999997</v>
      </c>
      <c r="H41" s="41">
        <v>0</v>
      </c>
      <c r="I41" s="41">
        <f>ROUND(G41*H41,P4)</f>
        <v>0</v>
      </c>
      <c r="J41" s="36"/>
      <c r="O41" s="42">
        <f>I41*0.21</f>
        <v>0</v>
      </c>
      <c r="P41">
        <v>3</v>
      </c>
    </row>
    <row r="42">
      <c r="A42" s="36" t="s">
        <v>41</v>
      </c>
      <c r="B42" s="43"/>
      <c r="C42" s="44"/>
      <c r="D42" s="44"/>
      <c r="E42" s="38" t="s">
        <v>126</v>
      </c>
      <c r="F42" s="44"/>
      <c r="G42" s="44"/>
      <c r="H42" s="44"/>
      <c r="I42" s="44"/>
      <c r="J42" s="45"/>
    </row>
    <row r="43">
      <c r="A43" s="36" t="s">
        <v>43</v>
      </c>
      <c r="B43" s="43"/>
      <c r="C43" s="44"/>
      <c r="D43" s="44"/>
      <c r="E43" s="46" t="s">
        <v>127</v>
      </c>
      <c r="F43" s="44"/>
      <c r="G43" s="44"/>
      <c r="H43" s="44"/>
      <c r="I43" s="44"/>
      <c r="J43" s="45"/>
    </row>
    <row r="44">
      <c r="A44" s="36" t="s">
        <v>43</v>
      </c>
      <c r="B44" s="43"/>
      <c r="C44" s="44"/>
      <c r="D44" s="44"/>
      <c r="E44" s="46" t="s">
        <v>128</v>
      </c>
      <c r="F44" s="44"/>
      <c r="G44" s="44"/>
      <c r="H44" s="44"/>
      <c r="I44" s="44"/>
      <c r="J44" s="45"/>
    </row>
    <row r="45">
      <c r="A45" s="36" t="s">
        <v>43</v>
      </c>
      <c r="B45" s="43"/>
      <c r="C45" s="44"/>
      <c r="D45" s="44"/>
      <c r="E45" s="46" t="s">
        <v>129</v>
      </c>
      <c r="F45" s="44"/>
      <c r="G45" s="44"/>
      <c r="H45" s="44"/>
      <c r="I45" s="44"/>
      <c r="J45" s="45"/>
    </row>
    <row r="46">
      <c r="A46" s="36" t="s">
        <v>43</v>
      </c>
      <c r="B46" s="43"/>
      <c r="C46" s="44"/>
      <c r="D46" s="44"/>
      <c r="E46" s="46" t="s">
        <v>130</v>
      </c>
      <c r="F46" s="44"/>
      <c r="G46" s="44"/>
      <c r="H46" s="44"/>
      <c r="I46" s="44"/>
      <c r="J46" s="45"/>
    </row>
    <row r="47">
      <c r="A47" s="36" t="s">
        <v>43</v>
      </c>
      <c r="B47" s="43"/>
      <c r="C47" s="44"/>
      <c r="D47" s="44"/>
      <c r="E47" s="46" t="s">
        <v>131</v>
      </c>
      <c r="F47" s="44"/>
      <c r="G47" s="44"/>
      <c r="H47" s="44"/>
      <c r="I47" s="44"/>
      <c r="J47" s="45"/>
    </row>
    <row r="48" ht="120">
      <c r="A48" s="36" t="s">
        <v>45</v>
      </c>
      <c r="B48" s="43"/>
      <c r="C48" s="44"/>
      <c r="D48" s="44"/>
      <c r="E48" s="38" t="s">
        <v>132</v>
      </c>
      <c r="F48" s="44"/>
      <c r="G48" s="44"/>
      <c r="H48" s="44"/>
      <c r="I48" s="44"/>
      <c r="J48" s="45"/>
    </row>
    <row r="49">
      <c r="A49" s="36" t="s">
        <v>36</v>
      </c>
      <c r="B49" s="36">
        <v>8</v>
      </c>
      <c r="C49" s="37" t="s">
        <v>133</v>
      </c>
      <c r="D49" s="36" t="s">
        <v>38</v>
      </c>
      <c r="E49" s="38" t="s">
        <v>134</v>
      </c>
      <c r="F49" s="39" t="s">
        <v>135</v>
      </c>
      <c r="G49" s="40">
        <v>49</v>
      </c>
      <c r="H49" s="41">
        <v>0</v>
      </c>
      <c r="I49" s="41">
        <f>ROUND(G49*H49,P4)</f>
        <v>0</v>
      </c>
      <c r="J49" s="36"/>
      <c r="O49" s="42">
        <f>I49*0.21</f>
        <v>0</v>
      </c>
      <c r="P49">
        <v>3</v>
      </c>
    </row>
    <row r="50" ht="30">
      <c r="A50" s="36" t="s">
        <v>41</v>
      </c>
      <c r="B50" s="43"/>
      <c r="C50" s="44"/>
      <c r="D50" s="44"/>
      <c r="E50" s="38" t="s">
        <v>136</v>
      </c>
      <c r="F50" s="44"/>
      <c r="G50" s="44"/>
      <c r="H50" s="44"/>
      <c r="I50" s="44"/>
      <c r="J50" s="45"/>
    </row>
    <row r="51">
      <c r="A51" s="36" t="s">
        <v>43</v>
      </c>
      <c r="B51" s="43"/>
      <c r="C51" s="44"/>
      <c r="D51" s="44"/>
      <c r="E51" s="46" t="s">
        <v>137</v>
      </c>
      <c r="F51" s="44"/>
      <c r="G51" s="44"/>
      <c r="H51" s="44"/>
      <c r="I51" s="44"/>
      <c r="J51" s="45"/>
    </row>
    <row r="52">
      <c r="A52" s="36" t="s">
        <v>43</v>
      </c>
      <c r="B52" s="43"/>
      <c r="C52" s="44"/>
      <c r="D52" s="44"/>
      <c r="E52" s="46" t="s">
        <v>138</v>
      </c>
      <c r="F52" s="44"/>
      <c r="G52" s="44"/>
      <c r="H52" s="44"/>
      <c r="I52" s="44"/>
      <c r="J52" s="45"/>
    </row>
    <row r="53" ht="120">
      <c r="A53" s="36" t="s">
        <v>45</v>
      </c>
      <c r="B53" s="43"/>
      <c r="C53" s="44"/>
      <c r="D53" s="44"/>
      <c r="E53" s="38" t="s">
        <v>132</v>
      </c>
      <c r="F53" s="44"/>
      <c r="G53" s="44"/>
      <c r="H53" s="44"/>
      <c r="I53" s="44"/>
      <c r="J53" s="45"/>
    </row>
    <row r="54">
      <c r="A54" s="36" t="s">
        <v>36</v>
      </c>
      <c r="B54" s="36">
        <v>9</v>
      </c>
      <c r="C54" s="37" t="s">
        <v>139</v>
      </c>
      <c r="D54" s="36" t="s">
        <v>124</v>
      </c>
      <c r="E54" s="38" t="s">
        <v>140</v>
      </c>
      <c r="F54" s="39" t="s">
        <v>85</v>
      </c>
      <c r="G54" s="40">
        <v>2.1000000000000001</v>
      </c>
      <c r="H54" s="41">
        <v>0</v>
      </c>
      <c r="I54" s="41">
        <f>ROUND(G54*H54,P4)</f>
        <v>0</v>
      </c>
      <c r="J54" s="36"/>
      <c r="O54" s="42">
        <f>I54*0.21</f>
        <v>0</v>
      </c>
      <c r="P54">
        <v>3</v>
      </c>
    </row>
    <row r="55" ht="30">
      <c r="A55" s="36" t="s">
        <v>41</v>
      </c>
      <c r="B55" s="43"/>
      <c r="C55" s="44"/>
      <c r="D55" s="44"/>
      <c r="E55" s="38" t="s">
        <v>141</v>
      </c>
      <c r="F55" s="44"/>
      <c r="G55" s="44"/>
      <c r="H55" s="44"/>
      <c r="I55" s="44"/>
      <c r="J55" s="45"/>
    </row>
    <row r="56">
      <c r="A56" s="36" t="s">
        <v>43</v>
      </c>
      <c r="B56" s="43"/>
      <c r="C56" s="44"/>
      <c r="D56" s="44"/>
      <c r="E56" s="46" t="s">
        <v>142</v>
      </c>
      <c r="F56" s="44"/>
      <c r="G56" s="44"/>
      <c r="H56" s="44"/>
      <c r="I56" s="44"/>
      <c r="J56" s="45"/>
    </row>
    <row r="57">
      <c r="A57" s="36" t="s">
        <v>43</v>
      </c>
      <c r="B57" s="43"/>
      <c r="C57" s="44"/>
      <c r="D57" s="44"/>
      <c r="E57" s="46" t="s">
        <v>143</v>
      </c>
      <c r="F57" s="44"/>
      <c r="G57" s="44"/>
      <c r="H57" s="44"/>
      <c r="I57" s="44"/>
      <c r="J57" s="45"/>
    </row>
    <row r="58" ht="120">
      <c r="A58" s="36" t="s">
        <v>45</v>
      </c>
      <c r="B58" s="43"/>
      <c r="C58" s="44"/>
      <c r="D58" s="44"/>
      <c r="E58" s="38" t="s">
        <v>132</v>
      </c>
      <c r="F58" s="44"/>
      <c r="G58" s="44"/>
      <c r="H58" s="44"/>
      <c r="I58" s="44"/>
      <c r="J58" s="45"/>
    </row>
    <row r="59">
      <c r="A59" s="36" t="s">
        <v>36</v>
      </c>
      <c r="B59" s="36">
        <v>10</v>
      </c>
      <c r="C59" s="37" t="s">
        <v>144</v>
      </c>
      <c r="D59" s="36" t="s">
        <v>38</v>
      </c>
      <c r="E59" s="38" t="s">
        <v>145</v>
      </c>
      <c r="F59" s="39" t="s">
        <v>135</v>
      </c>
      <c r="G59" s="40">
        <v>14.4</v>
      </c>
      <c r="H59" s="41">
        <v>0</v>
      </c>
      <c r="I59" s="41">
        <f>ROUND(G59*H59,P4)</f>
        <v>0</v>
      </c>
      <c r="J59" s="36"/>
      <c r="O59" s="42">
        <f>I59*0.21</f>
        <v>0</v>
      </c>
      <c r="P59">
        <v>3</v>
      </c>
    </row>
    <row r="60">
      <c r="A60" s="36" t="s">
        <v>41</v>
      </c>
      <c r="B60" s="43"/>
      <c r="C60" s="44"/>
      <c r="D60" s="44"/>
      <c r="E60" s="47" t="s">
        <v>38</v>
      </c>
      <c r="F60" s="44"/>
      <c r="G60" s="44"/>
      <c r="H60" s="44"/>
      <c r="I60" s="44"/>
      <c r="J60" s="45"/>
    </row>
    <row r="61">
      <c r="A61" s="36" t="s">
        <v>43</v>
      </c>
      <c r="B61" s="43"/>
      <c r="C61" s="44"/>
      <c r="D61" s="44"/>
      <c r="E61" s="46" t="s">
        <v>146</v>
      </c>
      <c r="F61" s="44"/>
      <c r="G61" s="44"/>
      <c r="H61" s="44"/>
      <c r="I61" s="44"/>
      <c r="J61" s="45"/>
    </row>
    <row r="62">
      <c r="A62" s="36" t="s">
        <v>43</v>
      </c>
      <c r="B62" s="43"/>
      <c r="C62" s="44"/>
      <c r="D62" s="44"/>
      <c r="E62" s="46" t="s">
        <v>147</v>
      </c>
      <c r="F62" s="44"/>
      <c r="G62" s="44"/>
      <c r="H62" s="44"/>
      <c r="I62" s="44"/>
      <c r="J62" s="45"/>
    </row>
    <row r="63" ht="75">
      <c r="A63" s="36" t="s">
        <v>45</v>
      </c>
      <c r="B63" s="43"/>
      <c r="C63" s="44"/>
      <c r="D63" s="44"/>
      <c r="E63" s="38" t="s">
        <v>148</v>
      </c>
      <c r="F63" s="44"/>
      <c r="G63" s="44"/>
      <c r="H63" s="44"/>
      <c r="I63" s="44"/>
      <c r="J63" s="45"/>
    </row>
    <row r="64">
      <c r="A64" s="36" t="s">
        <v>36</v>
      </c>
      <c r="B64" s="36">
        <v>11</v>
      </c>
      <c r="C64" s="37" t="s">
        <v>149</v>
      </c>
      <c r="D64" s="36" t="s">
        <v>102</v>
      </c>
      <c r="E64" s="38" t="s">
        <v>150</v>
      </c>
      <c r="F64" s="39" t="s">
        <v>85</v>
      </c>
      <c r="G64" s="40">
        <v>30.420000000000002</v>
      </c>
      <c r="H64" s="41">
        <v>0</v>
      </c>
      <c r="I64" s="41">
        <f>ROUND(G64*H64,P4)</f>
        <v>0</v>
      </c>
      <c r="J64" s="36"/>
      <c r="O64" s="42">
        <f>I64*0.21</f>
        <v>0</v>
      </c>
      <c r="P64">
        <v>3</v>
      </c>
    </row>
    <row r="65" ht="60">
      <c r="A65" s="36" t="s">
        <v>41</v>
      </c>
      <c r="B65" s="43"/>
      <c r="C65" s="44"/>
      <c r="D65" s="44"/>
      <c r="E65" s="38" t="s">
        <v>151</v>
      </c>
      <c r="F65" s="44"/>
      <c r="G65" s="44"/>
      <c r="H65" s="44"/>
      <c r="I65" s="44"/>
      <c r="J65" s="45"/>
    </row>
    <row r="66">
      <c r="A66" s="36" t="s">
        <v>43</v>
      </c>
      <c r="B66" s="43"/>
      <c r="C66" s="44"/>
      <c r="D66" s="44"/>
      <c r="E66" s="46" t="s">
        <v>152</v>
      </c>
      <c r="F66" s="44"/>
      <c r="G66" s="44"/>
      <c r="H66" s="44"/>
      <c r="I66" s="44"/>
      <c r="J66" s="45"/>
    </row>
    <row r="67">
      <c r="A67" s="36" t="s">
        <v>43</v>
      </c>
      <c r="B67" s="43"/>
      <c r="C67" s="44"/>
      <c r="D67" s="44"/>
      <c r="E67" s="46" t="s">
        <v>153</v>
      </c>
      <c r="F67" s="44"/>
      <c r="G67" s="44"/>
      <c r="H67" s="44"/>
      <c r="I67" s="44"/>
      <c r="J67" s="45"/>
    </row>
    <row r="68">
      <c r="A68" s="36" t="s">
        <v>43</v>
      </c>
      <c r="B68" s="43"/>
      <c r="C68" s="44"/>
      <c r="D68" s="44"/>
      <c r="E68" s="46" t="s">
        <v>154</v>
      </c>
      <c r="F68" s="44"/>
      <c r="G68" s="44"/>
      <c r="H68" s="44"/>
      <c r="I68" s="44"/>
      <c r="J68" s="45"/>
    </row>
    <row r="69">
      <c r="A69" s="36" t="s">
        <v>43</v>
      </c>
      <c r="B69" s="43"/>
      <c r="C69" s="44"/>
      <c r="D69" s="44"/>
      <c r="E69" s="46" t="s">
        <v>155</v>
      </c>
      <c r="F69" s="44"/>
      <c r="G69" s="44"/>
      <c r="H69" s="44"/>
      <c r="I69" s="44"/>
      <c r="J69" s="45"/>
    </row>
    <row r="70" ht="75">
      <c r="A70" s="36" t="s">
        <v>45</v>
      </c>
      <c r="B70" s="43"/>
      <c r="C70" s="44"/>
      <c r="D70" s="44"/>
      <c r="E70" s="38" t="s">
        <v>156</v>
      </c>
      <c r="F70" s="44"/>
      <c r="G70" s="44"/>
      <c r="H70" s="44"/>
      <c r="I70" s="44"/>
      <c r="J70" s="45"/>
    </row>
    <row r="71">
      <c r="A71" s="36" t="s">
        <v>36</v>
      </c>
      <c r="B71" s="36">
        <v>12</v>
      </c>
      <c r="C71" s="37" t="s">
        <v>157</v>
      </c>
      <c r="D71" s="36" t="s">
        <v>124</v>
      </c>
      <c r="E71" s="38" t="s">
        <v>158</v>
      </c>
      <c r="F71" s="39" t="s">
        <v>85</v>
      </c>
      <c r="G71" s="40">
        <v>8.4000000000000004</v>
      </c>
      <c r="H71" s="41">
        <v>0</v>
      </c>
      <c r="I71" s="41">
        <f>ROUND(G71*H71,P4)</f>
        <v>0</v>
      </c>
      <c r="J71" s="36"/>
      <c r="O71" s="42">
        <f>I71*0.21</f>
        <v>0</v>
      </c>
      <c r="P71">
        <v>3</v>
      </c>
    </row>
    <row r="72">
      <c r="A72" s="36" t="s">
        <v>41</v>
      </c>
      <c r="B72" s="43"/>
      <c r="C72" s="44"/>
      <c r="D72" s="44"/>
      <c r="E72" s="47" t="s">
        <v>38</v>
      </c>
      <c r="F72" s="44"/>
      <c r="G72" s="44"/>
      <c r="H72" s="44"/>
      <c r="I72" s="44"/>
      <c r="J72" s="45"/>
    </row>
    <row r="73">
      <c r="A73" s="36" t="s">
        <v>43</v>
      </c>
      <c r="B73" s="43"/>
      <c r="C73" s="44"/>
      <c r="D73" s="44"/>
      <c r="E73" s="46" t="s">
        <v>142</v>
      </c>
      <c r="F73" s="44"/>
      <c r="G73" s="44"/>
      <c r="H73" s="44"/>
      <c r="I73" s="44"/>
      <c r="J73" s="45"/>
    </row>
    <row r="74">
      <c r="A74" s="36" t="s">
        <v>43</v>
      </c>
      <c r="B74" s="43"/>
      <c r="C74" s="44"/>
      <c r="D74" s="44"/>
      <c r="E74" s="46" t="s">
        <v>159</v>
      </c>
      <c r="F74" s="44"/>
      <c r="G74" s="44"/>
      <c r="H74" s="44"/>
      <c r="I74" s="44"/>
      <c r="J74" s="45"/>
    </row>
    <row r="75" ht="409.5">
      <c r="A75" s="36" t="s">
        <v>45</v>
      </c>
      <c r="B75" s="43"/>
      <c r="C75" s="44"/>
      <c r="D75" s="44"/>
      <c r="E75" s="38" t="s">
        <v>160</v>
      </c>
      <c r="F75" s="44"/>
      <c r="G75" s="44"/>
      <c r="H75" s="44"/>
      <c r="I75" s="44"/>
      <c r="J75" s="45"/>
    </row>
    <row r="76">
      <c r="A76" s="36" t="s">
        <v>36</v>
      </c>
      <c r="B76" s="36">
        <v>13</v>
      </c>
      <c r="C76" s="37" t="s">
        <v>161</v>
      </c>
      <c r="D76" s="36" t="s">
        <v>38</v>
      </c>
      <c r="E76" s="38" t="s">
        <v>162</v>
      </c>
      <c r="F76" s="39" t="s">
        <v>85</v>
      </c>
      <c r="G76" s="40">
        <v>20.010000000000002</v>
      </c>
      <c r="H76" s="41">
        <v>0</v>
      </c>
      <c r="I76" s="41">
        <f>ROUND(G76*H76,P4)</f>
        <v>0</v>
      </c>
      <c r="J76" s="36"/>
      <c r="O76" s="42">
        <f>I76*0.21</f>
        <v>0</v>
      </c>
      <c r="P76">
        <v>3</v>
      </c>
    </row>
    <row r="77" ht="75">
      <c r="A77" s="36" t="s">
        <v>41</v>
      </c>
      <c r="B77" s="43"/>
      <c r="C77" s="44"/>
      <c r="D77" s="44"/>
      <c r="E77" s="38" t="s">
        <v>163</v>
      </c>
      <c r="F77" s="44"/>
      <c r="G77" s="44"/>
      <c r="H77" s="44"/>
      <c r="I77" s="44"/>
      <c r="J77" s="45"/>
    </row>
    <row r="78">
      <c r="A78" s="36" t="s">
        <v>43</v>
      </c>
      <c r="B78" s="43"/>
      <c r="C78" s="44"/>
      <c r="D78" s="44"/>
      <c r="E78" s="46" t="s">
        <v>164</v>
      </c>
      <c r="F78" s="44"/>
      <c r="G78" s="44"/>
      <c r="H78" s="44"/>
      <c r="I78" s="44"/>
      <c r="J78" s="45"/>
    </row>
    <row r="79">
      <c r="A79" s="36" t="s">
        <v>43</v>
      </c>
      <c r="B79" s="43"/>
      <c r="C79" s="44"/>
      <c r="D79" s="44"/>
      <c r="E79" s="46" t="s">
        <v>165</v>
      </c>
      <c r="F79" s="44"/>
      <c r="G79" s="44"/>
      <c r="H79" s="44"/>
      <c r="I79" s="44"/>
      <c r="J79" s="45"/>
    </row>
    <row r="80">
      <c r="A80" s="36" t="s">
        <v>43</v>
      </c>
      <c r="B80" s="43"/>
      <c r="C80" s="44"/>
      <c r="D80" s="44"/>
      <c r="E80" s="46" t="s">
        <v>166</v>
      </c>
      <c r="F80" s="44"/>
      <c r="G80" s="44"/>
      <c r="H80" s="44"/>
      <c r="I80" s="44"/>
      <c r="J80" s="45"/>
    </row>
    <row r="81" ht="405">
      <c r="A81" s="36" t="s">
        <v>45</v>
      </c>
      <c r="B81" s="43"/>
      <c r="C81" s="44"/>
      <c r="D81" s="44"/>
      <c r="E81" s="38" t="s">
        <v>167</v>
      </c>
      <c r="F81" s="44"/>
      <c r="G81" s="44"/>
      <c r="H81" s="44"/>
      <c r="I81" s="44"/>
      <c r="J81" s="45"/>
    </row>
    <row r="82">
      <c r="A82" s="36" t="s">
        <v>36</v>
      </c>
      <c r="B82" s="36">
        <v>14</v>
      </c>
      <c r="C82" s="37" t="s">
        <v>168</v>
      </c>
      <c r="D82" s="36" t="s">
        <v>38</v>
      </c>
      <c r="E82" s="38" t="s">
        <v>169</v>
      </c>
      <c r="F82" s="39" t="s">
        <v>85</v>
      </c>
      <c r="G82" s="40">
        <v>14.16</v>
      </c>
      <c r="H82" s="41">
        <v>0</v>
      </c>
      <c r="I82" s="41">
        <f>ROUND(G82*H82,P4)</f>
        <v>0</v>
      </c>
      <c r="J82" s="36"/>
      <c r="O82" s="42">
        <f>I82*0.21</f>
        <v>0</v>
      </c>
      <c r="P82">
        <v>3</v>
      </c>
    </row>
    <row r="83">
      <c r="A83" s="36" t="s">
        <v>41</v>
      </c>
      <c r="B83" s="43"/>
      <c r="C83" s="44"/>
      <c r="D83" s="44"/>
      <c r="E83" s="38" t="s">
        <v>170</v>
      </c>
      <c r="F83" s="44"/>
      <c r="G83" s="44"/>
      <c r="H83" s="44"/>
      <c r="I83" s="44"/>
      <c r="J83" s="45"/>
    </row>
    <row r="84">
      <c r="A84" s="36" t="s">
        <v>43</v>
      </c>
      <c r="B84" s="43"/>
      <c r="C84" s="44"/>
      <c r="D84" s="44"/>
      <c r="E84" s="46" t="s">
        <v>171</v>
      </c>
      <c r="F84" s="44"/>
      <c r="G84" s="44"/>
      <c r="H84" s="44"/>
      <c r="I84" s="44"/>
      <c r="J84" s="45"/>
    </row>
    <row r="85" ht="409.5">
      <c r="A85" s="36" t="s">
        <v>45</v>
      </c>
      <c r="B85" s="43"/>
      <c r="C85" s="44"/>
      <c r="D85" s="44"/>
      <c r="E85" s="38" t="s">
        <v>172</v>
      </c>
      <c r="F85" s="44"/>
      <c r="G85" s="44"/>
      <c r="H85" s="44"/>
      <c r="I85" s="44"/>
      <c r="J85" s="45"/>
    </row>
    <row r="86">
      <c r="A86" s="36" t="s">
        <v>36</v>
      </c>
      <c r="B86" s="36">
        <v>15</v>
      </c>
      <c r="C86" s="37" t="s">
        <v>173</v>
      </c>
      <c r="D86" s="36" t="s">
        <v>38</v>
      </c>
      <c r="E86" s="38" t="s">
        <v>174</v>
      </c>
      <c r="F86" s="39" t="s">
        <v>85</v>
      </c>
      <c r="G86" s="40">
        <v>28.739999999999998</v>
      </c>
      <c r="H86" s="41">
        <v>0</v>
      </c>
      <c r="I86" s="41">
        <f>ROUND(G86*H86,P4)</f>
        <v>0</v>
      </c>
      <c r="J86" s="36"/>
      <c r="O86" s="42">
        <f>I86*0.21</f>
        <v>0</v>
      </c>
      <c r="P86">
        <v>3</v>
      </c>
    </row>
    <row r="87" ht="45">
      <c r="A87" s="36" t="s">
        <v>41</v>
      </c>
      <c r="B87" s="43"/>
      <c r="C87" s="44"/>
      <c r="D87" s="44"/>
      <c r="E87" s="38" t="s">
        <v>175</v>
      </c>
      <c r="F87" s="44"/>
      <c r="G87" s="44"/>
      <c r="H87" s="44"/>
      <c r="I87" s="44"/>
      <c r="J87" s="45"/>
    </row>
    <row r="88">
      <c r="A88" s="36" t="s">
        <v>43</v>
      </c>
      <c r="B88" s="43"/>
      <c r="C88" s="44"/>
      <c r="D88" s="44"/>
      <c r="E88" s="46" t="s">
        <v>87</v>
      </c>
      <c r="F88" s="44"/>
      <c r="G88" s="44"/>
      <c r="H88" s="44"/>
      <c r="I88" s="44"/>
      <c r="J88" s="45"/>
    </row>
    <row r="89">
      <c r="A89" s="36" t="s">
        <v>43</v>
      </c>
      <c r="B89" s="43"/>
      <c r="C89" s="44"/>
      <c r="D89" s="44"/>
      <c r="E89" s="46" t="s">
        <v>88</v>
      </c>
      <c r="F89" s="44"/>
      <c r="G89" s="44"/>
      <c r="H89" s="44"/>
      <c r="I89" s="44"/>
      <c r="J89" s="45"/>
    </row>
    <row r="90">
      <c r="A90" s="36" t="s">
        <v>43</v>
      </c>
      <c r="B90" s="43"/>
      <c r="C90" s="44"/>
      <c r="D90" s="44"/>
      <c r="E90" s="46" t="s">
        <v>89</v>
      </c>
      <c r="F90" s="44"/>
      <c r="G90" s="44"/>
      <c r="H90" s="44"/>
      <c r="I90" s="44"/>
      <c r="J90" s="45"/>
    </row>
    <row r="91">
      <c r="A91" s="36" t="s">
        <v>43</v>
      </c>
      <c r="B91" s="43"/>
      <c r="C91" s="44"/>
      <c r="D91" s="44"/>
      <c r="E91" s="46" t="s">
        <v>90</v>
      </c>
      <c r="F91" s="44"/>
      <c r="G91" s="44"/>
      <c r="H91" s="44"/>
      <c r="I91" s="44"/>
      <c r="J91" s="45"/>
    </row>
    <row r="92">
      <c r="A92" s="36" t="s">
        <v>43</v>
      </c>
      <c r="B92" s="43"/>
      <c r="C92" s="44"/>
      <c r="D92" s="44"/>
      <c r="E92" s="46" t="s">
        <v>91</v>
      </c>
      <c r="F92" s="44"/>
      <c r="G92" s="44"/>
      <c r="H92" s="44"/>
      <c r="I92" s="44"/>
      <c r="J92" s="45"/>
    </row>
    <row r="93" ht="270">
      <c r="A93" s="36" t="s">
        <v>45</v>
      </c>
      <c r="B93" s="43"/>
      <c r="C93" s="44"/>
      <c r="D93" s="44"/>
      <c r="E93" s="38" t="s">
        <v>176</v>
      </c>
      <c r="F93" s="44"/>
      <c r="G93" s="44"/>
      <c r="H93" s="44"/>
      <c r="I93" s="44"/>
      <c r="J93" s="45"/>
    </row>
    <row r="94">
      <c r="A94" s="36" t="s">
        <v>36</v>
      </c>
      <c r="B94" s="36">
        <v>16</v>
      </c>
      <c r="C94" s="37" t="s">
        <v>177</v>
      </c>
      <c r="D94" s="36" t="s">
        <v>38</v>
      </c>
      <c r="E94" s="38" t="s">
        <v>178</v>
      </c>
      <c r="F94" s="39" t="s">
        <v>85</v>
      </c>
      <c r="G94" s="40">
        <v>3.48</v>
      </c>
      <c r="H94" s="41">
        <v>0</v>
      </c>
      <c r="I94" s="41">
        <f>ROUND(G94*H94,P4)</f>
        <v>0</v>
      </c>
      <c r="J94" s="36"/>
      <c r="O94" s="42">
        <f>I94*0.21</f>
        <v>0</v>
      </c>
      <c r="P94">
        <v>3</v>
      </c>
    </row>
    <row r="95" ht="60">
      <c r="A95" s="36" t="s">
        <v>41</v>
      </c>
      <c r="B95" s="43"/>
      <c r="C95" s="44"/>
      <c r="D95" s="44"/>
      <c r="E95" s="38" t="s">
        <v>179</v>
      </c>
      <c r="F95" s="44"/>
      <c r="G95" s="44"/>
      <c r="H95" s="44"/>
      <c r="I95" s="44"/>
      <c r="J95" s="45"/>
    </row>
    <row r="96">
      <c r="A96" s="36" t="s">
        <v>43</v>
      </c>
      <c r="B96" s="43"/>
      <c r="C96" s="44"/>
      <c r="D96" s="44"/>
      <c r="E96" s="46" t="s">
        <v>180</v>
      </c>
      <c r="F96" s="44"/>
      <c r="G96" s="44"/>
      <c r="H96" s="44"/>
      <c r="I96" s="44"/>
      <c r="J96" s="45"/>
    </row>
    <row r="97" ht="330">
      <c r="A97" s="36" t="s">
        <v>45</v>
      </c>
      <c r="B97" s="43"/>
      <c r="C97" s="44"/>
      <c r="D97" s="44"/>
      <c r="E97" s="38" t="s">
        <v>181</v>
      </c>
      <c r="F97" s="44"/>
      <c r="G97" s="44"/>
      <c r="H97" s="44"/>
      <c r="I97" s="44"/>
      <c r="J97" s="45"/>
    </row>
    <row r="98">
      <c r="A98" s="36" t="s">
        <v>36</v>
      </c>
      <c r="B98" s="36">
        <v>17</v>
      </c>
      <c r="C98" s="37" t="s">
        <v>182</v>
      </c>
      <c r="D98" s="36" t="s">
        <v>38</v>
      </c>
      <c r="E98" s="38" t="s">
        <v>183</v>
      </c>
      <c r="F98" s="39" t="s">
        <v>85</v>
      </c>
      <c r="G98" s="40">
        <v>10.029999999999999</v>
      </c>
      <c r="H98" s="41">
        <v>0</v>
      </c>
      <c r="I98" s="41">
        <f>ROUND(G98*H98,P4)</f>
        <v>0</v>
      </c>
      <c r="J98" s="36"/>
      <c r="O98" s="42">
        <f>I98*0.21</f>
        <v>0</v>
      </c>
      <c r="P98">
        <v>3</v>
      </c>
    </row>
    <row r="99">
      <c r="A99" s="36" t="s">
        <v>41</v>
      </c>
      <c r="B99" s="43"/>
      <c r="C99" s="44"/>
      <c r="D99" s="44"/>
      <c r="E99" s="47" t="s">
        <v>38</v>
      </c>
      <c r="F99" s="44"/>
      <c r="G99" s="44"/>
      <c r="H99" s="44"/>
      <c r="I99" s="44"/>
      <c r="J99" s="45"/>
    </row>
    <row r="100">
      <c r="A100" s="36" t="s">
        <v>43</v>
      </c>
      <c r="B100" s="43"/>
      <c r="C100" s="44"/>
      <c r="D100" s="44"/>
      <c r="E100" s="46" t="s">
        <v>184</v>
      </c>
      <c r="F100" s="44"/>
      <c r="G100" s="44"/>
      <c r="H100" s="44"/>
      <c r="I100" s="44"/>
      <c r="J100" s="45"/>
    </row>
    <row r="101" ht="409.5">
      <c r="A101" s="36" t="s">
        <v>45</v>
      </c>
      <c r="B101" s="43"/>
      <c r="C101" s="44"/>
      <c r="D101" s="44"/>
      <c r="E101" s="38" t="s">
        <v>185</v>
      </c>
      <c r="F101" s="44"/>
      <c r="G101" s="44"/>
      <c r="H101" s="44"/>
      <c r="I101" s="44"/>
      <c r="J101" s="45"/>
    </row>
    <row r="102">
      <c r="A102" s="36" t="s">
        <v>36</v>
      </c>
      <c r="B102" s="36">
        <v>18</v>
      </c>
      <c r="C102" s="37" t="s">
        <v>186</v>
      </c>
      <c r="D102" s="36" t="s">
        <v>38</v>
      </c>
      <c r="E102" s="38" t="s">
        <v>187</v>
      </c>
      <c r="F102" s="39" t="s">
        <v>106</v>
      </c>
      <c r="G102" s="40">
        <v>102.8</v>
      </c>
      <c r="H102" s="41">
        <v>0</v>
      </c>
      <c r="I102" s="41">
        <f>ROUND(G102*H102,P4)</f>
        <v>0</v>
      </c>
      <c r="J102" s="36"/>
      <c r="O102" s="42">
        <f>I102*0.21</f>
        <v>0</v>
      </c>
      <c r="P102">
        <v>3</v>
      </c>
    </row>
    <row r="103">
      <c r="A103" s="36" t="s">
        <v>41</v>
      </c>
      <c r="B103" s="43"/>
      <c r="C103" s="44"/>
      <c r="D103" s="44"/>
      <c r="E103" s="38" t="s">
        <v>188</v>
      </c>
      <c r="F103" s="44"/>
      <c r="G103" s="44"/>
      <c r="H103" s="44"/>
      <c r="I103" s="44"/>
      <c r="J103" s="45"/>
    </row>
    <row r="104">
      <c r="A104" s="36" t="s">
        <v>43</v>
      </c>
      <c r="B104" s="43"/>
      <c r="C104" s="44"/>
      <c r="D104" s="44"/>
      <c r="E104" s="46" t="s">
        <v>189</v>
      </c>
      <c r="F104" s="44"/>
      <c r="G104" s="44"/>
      <c r="H104" s="44"/>
      <c r="I104" s="44"/>
      <c r="J104" s="45"/>
    </row>
    <row r="105" ht="75">
      <c r="A105" s="36" t="s">
        <v>45</v>
      </c>
      <c r="B105" s="43"/>
      <c r="C105" s="44"/>
      <c r="D105" s="44"/>
      <c r="E105" s="38" t="s">
        <v>190</v>
      </c>
      <c r="F105" s="44"/>
      <c r="G105" s="44"/>
      <c r="H105" s="44"/>
      <c r="I105" s="44"/>
      <c r="J105" s="45"/>
    </row>
    <row r="106">
      <c r="A106" s="36" t="s">
        <v>36</v>
      </c>
      <c r="B106" s="36">
        <v>19</v>
      </c>
      <c r="C106" s="37" t="s">
        <v>191</v>
      </c>
      <c r="D106" s="36" t="s">
        <v>38</v>
      </c>
      <c r="E106" s="38" t="s">
        <v>192</v>
      </c>
      <c r="F106" s="39" t="s">
        <v>85</v>
      </c>
      <c r="G106" s="40">
        <v>16.530000000000001</v>
      </c>
      <c r="H106" s="41">
        <v>0</v>
      </c>
      <c r="I106" s="41">
        <f>ROUND(G106*H106,P4)</f>
        <v>0</v>
      </c>
      <c r="J106" s="36"/>
      <c r="O106" s="42">
        <f>I106*0.21</f>
        <v>0</v>
      </c>
      <c r="P106">
        <v>3</v>
      </c>
    </row>
    <row r="107" ht="30">
      <c r="A107" s="36" t="s">
        <v>41</v>
      </c>
      <c r="B107" s="43"/>
      <c r="C107" s="44"/>
      <c r="D107" s="44"/>
      <c r="E107" s="38" t="s">
        <v>193</v>
      </c>
      <c r="F107" s="44"/>
      <c r="G107" s="44"/>
      <c r="H107" s="44"/>
      <c r="I107" s="44"/>
      <c r="J107" s="45"/>
    </row>
    <row r="108">
      <c r="A108" s="36" t="s">
        <v>43</v>
      </c>
      <c r="B108" s="43"/>
      <c r="C108" s="44"/>
      <c r="D108" s="44"/>
      <c r="E108" s="46" t="s">
        <v>146</v>
      </c>
      <c r="F108" s="44"/>
      <c r="G108" s="44"/>
      <c r="H108" s="44"/>
      <c r="I108" s="44"/>
      <c r="J108" s="45"/>
    </row>
    <row r="109">
      <c r="A109" s="36" t="s">
        <v>43</v>
      </c>
      <c r="B109" s="43"/>
      <c r="C109" s="44"/>
      <c r="D109" s="44"/>
      <c r="E109" s="46" t="s">
        <v>194</v>
      </c>
      <c r="F109" s="44"/>
      <c r="G109" s="44"/>
      <c r="H109" s="44"/>
      <c r="I109" s="44"/>
      <c r="J109" s="45"/>
    </row>
    <row r="110">
      <c r="A110" s="36" t="s">
        <v>43</v>
      </c>
      <c r="B110" s="43"/>
      <c r="C110" s="44"/>
      <c r="D110" s="44"/>
      <c r="E110" s="46" t="s">
        <v>195</v>
      </c>
      <c r="F110" s="44"/>
      <c r="G110" s="44"/>
      <c r="H110" s="44"/>
      <c r="I110" s="44"/>
      <c r="J110" s="45"/>
    </row>
    <row r="111" ht="45">
      <c r="A111" s="36" t="s">
        <v>45</v>
      </c>
      <c r="B111" s="43"/>
      <c r="C111" s="44"/>
      <c r="D111" s="44"/>
      <c r="E111" s="38" t="s">
        <v>196</v>
      </c>
      <c r="F111" s="44"/>
      <c r="G111" s="44"/>
      <c r="H111" s="44"/>
      <c r="I111" s="44"/>
      <c r="J111" s="45"/>
    </row>
    <row r="112">
      <c r="A112" s="36" t="s">
        <v>36</v>
      </c>
      <c r="B112" s="36">
        <v>20</v>
      </c>
      <c r="C112" s="37" t="s">
        <v>197</v>
      </c>
      <c r="D112" s="36" t="s">
        <v>38</v>
      </c>
      <c r="E112" s="38" t="s">
        <v>198</v>
      </c>
      <c r="F112" s="39" t="s">
        <v>106</v>
      </c>
      <c r="G112" s="40">
        <v>110.2</v>
      </c>
      <c r="H112" s="41">
        <v>0</v>
      </c>
      <c r="I112" s="41">
        <f>ROUND(G112*H112,P4)</f>
        <v>0</v>
      </c>
      <c r="J112" s="36"/>
      <c r="O112" s="42">
        <f>I112*0.21</f>
        <v>0</v>
      </c>
      <c r="P112">
        <v>3</v>
      </c>
    </row>
    <row r="113" ht="30">
      <c r="A113" s="36" t="s">
        <v>41</v>
      </c>
      <c r="B113" s="43"/>
      <c r="C113" s="44"/>
      <c r="D113" s="44"/>
      <c r="E113" s="38" t="s">
        <v>199</v>
      </c>
      <c r="F113" s="44"/>
      <c r="G113" s="44"/>
      <c r="H113" s="44"/>
      <c r="I113" s="44"/>
      <c r="J113" s="45"/>
    </row>
    <row r="114">
      <c r="A114" s="36" t="s">
        <v>43</v>
      </c>
      <c r="B114" s="43"/>
      <c r="C114" s="44"/>
      <c r="D114" s="44"/>
      <c r="E114" s="46" t="s">
        <v>200</v>
      </c>
      <c r="F114" s="44"/>
      <c r="G114" s="44"/>
      <c r="H114" s="44"/>
      <c r="I114" s="44"/>
      <c r="J114" s="45"/>
    </row>
    <row r="115" ht="75">
      <c r="A115" s="36" t="s">
        <v>45</v>
      </c>
      <c r="B115" s="43"/>
      <c r="C115" s="44"/>
      <c r="D115" s="44"/>
      <c r="E115" s="38" t="s">
        <v>201</v>
      </c>
      <c r="F115" s="44"/>
      <c r="G115" s="44"/>
      <c r="H115" s="44"/>
      <c r="I115" s="44"/>
      <c r="J115" s="45"/>
    </row>
    <row r="116">
      <c r="A116" s="36" t="s">
        <v>36</v>
      </c>
      <c r="B116" s="36">
        <v>21</v>
      </c>
      <c r="C116" s="37" t="s">
        <v>202</v>
      </c>
      <c r="D116" s="36" t="s">
        <v>38</v>
      </c>
      <c r="E116" s="38" t="s">
        <v>203</v>
      </c>
      <c r="F116" s="39" t="s">
        <v>106</v>
      </c>
      <c r="G116" s="40">
        <v>110.2</v>
      </c>
      <c r="H116" s="41">
        <v>0</v>
      </c>
      <c r="I116" s="41">
        <f>ROUND(G116*H116,P4)</f>
        <v>0</v>
      </c>
      <c r="J116" s="36"/>
      <c r="O116" s="42">
        <f>I116*0.21</f>
        <v>0</v>
      </c>
      <c r="P116">
        <v>3</v>
      </c>
    </row>
    <row r="117" ht="30">
      <c r="A117" s="36" t="s">
        <v>41</v>
      </c>
      <c r="B117" s="43"/>
      <c r="C117" s="44"/>
      <c r="D117" s="44"/>
      <c r="E117" s="38" t="s">
        <v>204</v>
      </c>
      <c r="F117" s="44"/>
      <c r="G117" s="44"/>
      <c r="H117" s="44"/>
      <c r="I117" s="44"/>
      <c r="J117" s="45"/>
    </row>
    <row r="118">
      <c r="A118" s="36" t="s">
        <v>43</v>
      </c>
      <c r="B118" s="43"/>
      <c r="C118" s="44"/>
      <c r="D118" s="44"/>
      <c r="E118" s="46" t="s">
        <v>200</v>
      </c>
      <c r="F118" s="44"/>
      <c r="G118" s="44"/>
      <c r="H118" s="44"/>
      <c r="I118" s="44"/>
      <c r="J118" s="45"/>
    </row>
    <row r="119" ht="90">
      <c r="A119" s="36" t="s">
        <v>45</v>
      </c>
      <c r="B119" s="43"/>
      <c r="C119" s="44"/>
      <c r="D119" s="44"/>
      <c r="E119" s="38" t="s">
        <v>205</v>
      </c>
      <c r="F119" s="44"/>
      <c r="G119" s="44"/>
      <c r="H119" s="44"/>
      <c r="I119" s="44"/>
      <c r="J119" s="45"/>
    </row>
    <row r="120">
      <c r="A120" s="36" t="s">
        <v>36</v>
      </c>
      <c r="B120" s="36">
        <v>22</v>
      </c>
      <c r="C120" s="37" t="s">
        <v>206</v>
      </c>
      <c r="D120" s="36" t="s">
        <v>38</v>
      </c>
      <c r="E120" s="38" t="s">
        <v>207</v>
      </c>
      <c r="F120" s="39" t="s">
        <v>106</v>
      </c>
      <c r="G120" s="40">
        <v>24</v>
      </c>
      <c r="H120" s="41">
        <v>0</v>
      </c>
      <c r="I120" s="41">
        <f>ROUND(G120*H120,P4)</f>
        <v>0</v>
      </c>
      <c r="J120" s="36"/>
      <c r="O120" s="42">
        <f>I120*0.21</f>
        <v>0</v>
      </c>
      <c r="P120">
        <v>3</v>
      </c>
    </row>
    <row r="121">
      <c r="A121" s="36" t="s">
        <v>41</v>
      </c>
      <c r="B121" s="43"/>
      <c r="C121" s="44"/>
      <c r="D121" s="44"/>
      <c r="E121" s="38" t="s">
        <v>208</v>
      </c>
      <c r="F121" s="44"/>
      <c r="G121" s="44"/>
      <c r="H121" s="44"/>
      <c r="I121" s="44"/>
      <c r="J121" s="45"/>
    </row>
    <row r="122">
      <c r="A122" s="36" t="s">
        <v>43</v>
      </c>
      <c r="B122" s="43"/>
      <c r="C122" s="44"/>
      <c r="D122" s="44"/>
      <c r="E122" s="46" t="s">
        <v>209</v>
      </c>
      <c r="F122" s="44"/>
      <c r="G122" s="44"/>
      <c r="H122" s="44"/>
      <c r="I122" s="44"/>
      <c r="J122" s="45"/>
    </row>
    <row r="123" ht="90">
      <c r="A123" s="36" t="s">
        <v>45</v>
      </c>
      <c r="B123" s="43"/>
      <c r="C123" s="44"/>
      <c r="D123" s="44"/>
      <c r="E123" s="38" t="s">
        <v>210</v>
      </c>
      <c r="F123" s="44"/>
      <c r="G123" s="44"/>
      <c r="H123" s="44"/>
      <c r="I123" s="44"/>
      <c r="J123" s="45"/>
    </row>
    <row r="124">
      <c r="A124" s="30" t="s">
        <v>33</v>
      </c>
      <c r="B124" s="31"/>
      <c r="C124" s="32" t="s">
        <v>211</v>
      </c>
      <c r="D124" s="33"/>
      <c r="E124" s="30" t="s">
        <v>212</v>
      </c>
      <c r="F124" s="33"/>
      <c r="G124" s="33"/>
      <c r="H124" s="33"/>
      <c r="I124" s="34">
        <f>SUMIFS(I125:I128,A125:A128,"P")</f>
        <v>0</v>
      </c>
      <c r="J124" s="35"/>
    </row>
    <row r="125">
      <c r="A125" s="36" t="s">
        <v>36</v>
      </c>
      <c r="B125" s="36">
        <v>23</v>
      </c>
      <c r="C125" s="37" t="s">
        <v>213</v>
      </c>
      <c r="D125" s="36" t="s">
        <v>38</v>
      </c>
      <c r="E125" s="38" t="s">
        <v>214</v>
      </c>
      <c r="F125" s="39" t="s">
        <v>106</v>
      </c>
      <c r="G125" s="40">
        <v>98</v>
      </c>
      <c r="H125" s="41">
        <v>0</v>
      </c>
      <c r="I125" s="41">
        <f>ROUND(G125*H125,P4)</f>
        <v>0</v>
      </c>
      <c r="J125" s="36"/>
      <c r="O125" s="42">
        <f>I125*0.21</f>
        <v>0</v>
      </c>
      <c r="P125">
        <v>3</v>
      </c>
    </row>
    <row r="126">
      <c r="A126" s="36" t="s">
        <v>41</v>
      </c>
      <c r="B126" s="43"/>
      <c r="C126" s="44"/>
      <c r="D126" s="44"/>
      <c r="E126" s="38" t="s">
        <v>215</v>
      </c>
      <c r="F126" s="44"/>
      <c r="G126" s="44"/>
      <c r="H126" s="44"/>
      <c r="I126" s="44"/>
      <c r="J126" s="45"/>
    </row>
    <row r="127">
      <c r="A127" s="36" t="s">
        <v>43</v>
      </c>
      <c r="B127" s="43"/>
      <c r="C127" s="44"/>
      <c r="D127" s="44"/>
      <c r="E127" s="46" t="s">
        <v>216</v>
      </c>
      <c r="F127" s="44"/>
      <c r="G127" s="44"/>
      <c r="H127" s="44"/>
      <c r="I127" s="44"/>
      <c r="J127" s="45"/>
    </row>
    <row r="128" ht="150">
      <c r="A128" s="36" t="s">
        <v>45</v>
      </c>
      <c r="B128" s="43"/>
      <c r="C128" s="44"/>
      <c r="D128" s="44"/>
      <c r="E128" s="38" t="s">
        <v>217</v>
      </c>
      <c r="F128" s="44"/>
      <c r="G128" s="44"/>
      <c r="H128" s="44"/>
      <c r="I128" s="44"/>
      <c r="J128" s="45"/>
    </row>
    <row r="129">
      <c r="A129" s="30" t="s">
        <v>33</v>
      </c>
      <c r="B129" s="31"/>
      <c r="C129" s="32" t="s">
        <v>218</v>
      </c>
      <c r="D129" s="33"/>
      <c r="E129" s="30" t="s">
        <v>219</v>
      </c>
      <c r="F129" s="33"/>
      <c r="G129" s="33"/>
      <c r="H129" s="33"/>
      <c r="I129" s="34">
        <f>SUMIFS(I130:I133,A130:A133,"P")</f>
        <v>0</v>
      </c>
      <c r="J129" s="35"/>
    </row>
    <row r="130">
      <c r="A130" s="36" t="s">
        <v>36</v>
      </c>
      <c r="B130" s="36">
        <v>24</v>
      </c>
      <c r="C130" s="37" t="s">
        <v>220</v>
      </c>
      <c r="D130" s="36" t="s">
        <v>38</v>
      </c>
      <c r="E130" s="38" t="s">
        <v>221</v>
      </c>
      <c r="F130" s="39" t="s">
        <v>85</v>
      </c>
      <c r="G130" s="40">
        <v>4.3499999999999996</v>
      </c>
      <c r="H130" s="41">
        <v>0</v>
      </c>
      <c r="I130" s="41">
        <f>ROUND(G130*H130,P4)</f>
        <v>0</v>
      </c>
      <c r="J130" s="36"/>
      <c r="O130" s="42">
        <f>I130*0.21</f>
        <v>0</v>
      </c>
      <c r="P130">
        <v>3</v>
      </c>
    </row>
    <row r="131">
      <c r="A131" s="36" t="s">
        <v>41</v>
      </c>
      <c r="B131" s="43"/>
      <c r="C131" s="44"/>
      <c r="D131" s="44"/>
      <c r="E131" s="47" t="s">
        <v>38</v>
      </c>
      <c r="F131" s="44"/>
      <c r="G131" s="44"/>
      <c r="H131" s="44"/>
      <c r="I131" s="44"/>
      <c r="J131" s="45"/>
    </row>
    <row r="132">
      <c r="A132" s="36" t="s">
        <v>43</v>
      </c>
      <c r="B132" s="43"/>
      <c r="C132" s="44"/>
      <c r="D132" s="44"/>
      <c r="E132" s="46" t="s">
        <v>222</v>
      </c>
      <c r="F132" s="44"/>
      <c r="G132" s="44"/>
      <c r="H132" s="44"/>
      <c r="I132" s="44"/>
      <c r="J132" s="45"/>
    </row>
    <row r="133" ht="105">
      <c r="A133" s="36" t="s">
        <v>45</v>
      </c>
      <c r="B133" s="43"/>
      <c r="C133" s="44"/>
      <c r="D133" s="44"/>
      <c r="E133" s="38" t="s">
        <v>223</v>
      </c>
      <c r="F133" s="44"/>
      <c r="G133" s="44"/>
      <c r="H133" s="44"/>
      <c r="I133" s="44"/>
      <c r="J133" s="45"/>
    </row>
    <row r="134">
      <c r="A134" s="30" t="s">
        <v>33</v>
      </c>
      <c r="B134" s="31"/>
      <c r="C134" s="32" t="s">
        <v>224</v>
      </c>
      <c r="D134" s="33"/>
      <c r="E134" s="30" t="s">
        <v>225</v>
      </c>
      <c r="F134" s="33"/>
      <c r="G134" s="33"/>
      <c r="H134" s="33"/>
      <c r="I134" s="34">
        <f>SUMIFS(I135:I150,A135:A150,"P")</f>
        <v>0</v>
      </c>
      <c r="J134" s="35"/>
    </row>
    <row r="135">
      <c r="A135" s="36" t="s">
        <v>36</v>
      </c>
      <c r="B135" s="36">
        <v>25</v>
      </c>
      <c r="C135" s="37" t="s">
        <v>226</v>
      </c>
      <c r="D135" s="36" t="s">
        <v>124</v>
      </c>
      <c r="E135" s="38" t="s">
        <v>227</v>
      </c>
      <c r="F135" s="39" t="s">
        <v>106</v>
      </c>
      <c r="G135" s="40">
        <v>102.8</v>
      </c>
      <c r="H135" s="41">
        <v>0</v>
      </c>
      <c r="I135" s="41">
        <f>ROUND(G135*H135,P4)</f>
        <v>0</v>
      </c>
      <c r="J135" s="36"/>
      <c r="O135" s="42">
        <f>I135*0.21</f>
        <v>0</v>
      </c>
      <c r="P135">
        <v>3</v>
      </c>
    </row>
    <row r="136">
      <c r="A136" s="36" t="s">
        <v>41</v>
      </c>
      <c r="B136" s="43"/>
      <c r="C136" s="44"/>
      <c r="D136" s="44"/>
      <c r="E136" s="47" t="s">
        <v>38</v>
      </c>
      <c r="F136" s="44"/>
      <c r="G136" s="44"/>
      <c r="H136" s="44"/>
      <c r="I136" s="44"/>
      <c r="J136" s="45"/>
    </row>
    <row r="137">
      <c r="A137" s="36" t="s">
        <v>43</v>
      </c>
      <c r="B137" s="43"/>
      <c r="C137" s="44"/>
      <c r="D137" s="44"/>
      <c r="E137" s="46" t="s">
        <v>228</v>
      </c>
      <c r="F137" s="44"/>
      <c r="G137" s="44"/>
      <c r="H137" s="44"/>
      <c r="I137" s="44"/>
      <c r="J137" s="45"/>
    </row>
    <row r="138" ht="90">
      <c r="A138" s="36" t="s">
        <v>45</v>
      </c>
      <c r="B138" s="43"/>
      <c r="C138" s="44"/>
      <c r="D138" s="44"/>
      <c r="E138" s="38" t="s">
        <v>229</v>
      </c>
      <c r="F138" s="44"/>
      <c r="G138" s="44"/>
      <c r="H138" s="44"/>
      <c r="I138" s="44"/>
      <c r="J138" s="45"/>
    </row>
    <row r="139">
      <c r="A139" s="36" t="s">
        <v>36</v>
      </c>
      <c r="B139" s="36">
        <v>26</v>
      </c>
      <c r="C139" s="37" t="s">
        <v>230</v>
      </c>
      <c r="D139" s="36" t="s">
        <v>38</v>
      </c>
      <c r="E139" s="38" t="s">
        <v>231</v>
      </c>
      <c r="F139" s="39" t="s">
        <v>106</v>
      </c>
      <c r="G139" s="40">
        <v>100.8</v>
      </c>
      <c r="H139" s="41">
        <v>0</v>
      </c>
      <c r="I139" s="41">
        <f>ROUND(G139*H139,P4)</f>
        <v>0</v>
      </c>
      <c r="J139" s="36"/>
      <c r="O139" s="42">
        <f>I139*0.21</f>
        <v>0</v>
      </c>
      <c r="P139">
        <v>3</v>
      </c>
    </row>
    <row r="140">
      <c r="A140" s="36" t="s">
        <v>41</v>
      </c>
      <c r="B140" s="43"/>
      <c r="C140" s="44"/>
      <c r="D140" s="44"/>
      <c r="E140" s="47" t="s">
        <v>38</v>
      </c>
      <c r="F140" s="44"/>
      <c r="G140" s="44"/>
      <c r="H140" s="44"/>
      <c r="I140" s="44"/>
      <c r="J140" s="45"/>
    </row>
    <row r="141">
      <c r="A141" s="36" t="s">
        <v>43</v>
      </c>
      <c r="B141" s="43"/>
      <c r="C141" s="44"/>
      <c r="D141" s="44"/>
      <c r="E141" s="46" t="s">
        <v>232</v>
      </c>
      <c r="F141" s="44"/>
      <c r="G141" s="44"/>
      <c r="H141" s="44"/>
      <c r="I141" s="44"/>
      <c r="J141" s="45"/>
    </row>
    <row r="142" ht="225">
      <c r="A142" s="36" t="s">
        <v>45</v>
      </c>
      <c r="B142" s="43"/>
      <c r="C142" s="44"/>
      <c r="D142" s="44"/>
      <c r="E142" s="38" t="s">
        <v>233</v>
      </c>
      <c r="F142" s="44"/>
      <c r="G142" s="44"/>
      <c r="H142" s="44"/>
      <c r="I142" s="44"/>
      <c r="J142" s="45"/>
    </row>
    <row r="143" ht="30">
      <c r="A143" s="36" t="s">
        <v>36</v>
      </c>
      <c r="B143" s="36">
        <v>27</v>
      </c>
      <c r="C143" s="37" t="s">
        <v>234</v>
      </c>
      <c r="D143" s="36" t="s">
        <v>38</v>
      </c>
      <c r="E143" s="38" t="s">
        <v>235</v>
      </c>
      <c r="F143" s="39" t="s">
        <v>106</v>
      </c>
      <c r="G143" s="40">
        <v>1.8</v>
      </c>
      <c r="H143" s="41">
        <v>0</v>
      </c>
      <c r="I143" s="41">
        <f>ROUND(G143*H143,P4)</f>
        <v>0</v>
      </c>
      <c r="J143" s="36"/>
      <c r="O143" s="42">
        <f>I143*0.21</f>
        <v>0</v>
      </c>
      <c r="P143">
        <v>3</v>
      </c>
    </row>
    <row r="144">
      <c r="A144" s="36" t="s">
        <v>41</v>
      </c>
      <c r="B144" s="43"/>
      <c r="C144" s="44"/>
      <c r="D144" s="44"/>
      <c r="E144" s="38" t="s">
        <v>236</v>
      </c>
      <c r="F144" s="44"/>
      <c r="G144" s="44"/>
      <c r="H144" s="44"/>
      <c r="I144" s="44"/>
      <c r="J144" s="45"/>
    </row>
    <row r="145">
      <c r="A145" s="36" t="s">
        <v>43</v>
      </c>
      <c r="B145" s="43"/>
      <c r="C145" s="44"/>
      <c r="D145" s="44"/>
      <c r="E145" s="46" t="s">
        <v>237</v>
      </c>
      <c r="F145" s="44"/>
      <c r="G145" s="44"/>
      <c r="H145" s="44"/>
      <c r="I145" s="44"/>
      <c r="J145" s="45"/>
    </row>
    <row r="146" ht="225">
      <c r="A146" s="36" t="s">
        <v>45</v>
      </c>
      <c r="B146" s="43"/>
      <c r="C146" s="44"/>
      <c r="D146" s="44"/>
      <c r="E146" s="38" t="s">
        <v>233</v>
      </c>
      <c r="F146" s="44"/>
      <c r="G146" s="44"/>
      <c r="H146" s="44"/>
      <c r="I146" s="44"/>
      <c r="J146" s="45"/>
    </row>
    <row r="147">
      <c r="A147" s="36" t="s">
        <v>36</v>
      </c>
      <c r="B147" s="36">
        <v>28</v>
      </c>
      <c r="C147" s="37" t="s">
        <v>238</v>
      </c>
      <c r="D147" s="36" t="s">
        <v>38</v>
      </c>
      <c r="E147" s="38" t="s">
        <v>239</v>
      </c>
      <c r="F147" s="39" t="s">
        <v>106</v>
      </c>
      <c r="G147" s="40">
        <v>2</v>
      </c>
      <c r="H147" s="41">
        <v>0</v>
      </c>
      <c r="I147" s="41">
        <f>ROUND(G147*H147,P4)</f>
        <v>0</v>
      </c>
      <c r="J147" s="36"/>
      <c r="O147" s="42">
        <f>I147*0.21</f>
        <v>0</v>
      </c>
      <c r="P147">
        <v>3</v>
      </c>
    </row>
    <row r="148" ht="30">
      <c r="A148" s="36" t="s">
        <v>41</v>
      </c>
      <c r="B148" s="43"/>
      <c r="C148" s="44"/>
      <c r="D148" s="44"/>
      <c r="E148" s="38" t="s">
        <v>240</v>
      </c>
      <c r="F148" s="44"/>
      <c r="G148" s="44"/>
      <c r="H148" s="44"/>
      <c r="I148" s="44"/>
      <c r="J148" s="45"/>
    </row>
    <row r="149">
      <c r="A149" s="36" t="s">
        <v>43</v>
      </c>
      <c r="B149" s="43"/>
      <c r="C149" s="44"/>
      <c r="D149" s="44"/>
      <c r="E149" s="46" t="s">
        <v>241</v>
      </c>
      <c r="F149" s="44"/>
      <c r="G149" s="44"/>
      <c r="H149" s="44"/>
      <c r="I149" s="44"/>
      <c r="J149" s="45"/>
    </row>
    <row r="150" ht="165">
      <c r="A150" s="36" t="s">
        <v>45</v>
      </c>
      <c r="B150" s="43"/>
      <c r="C150" s="44"/>
      <c r="D150" s="44"/>
      <c r="E150" s="38" t="s">
        <v>242</v>
      </c>
      <c r="F150" s="44"/>
      <c r="G150" s="44"/>
      <c r="H150" s="44"/>
      <c r="I150" s="44"/>
      <c r="J150" s="45"/>
    </row>
    <row r="151">
      <c r="A151" s="30" t="s">
        <v>33</v>
      </c>
      <c r="B151" s="31"/>
      <c r="C151" s="32" t="s">
        <v>243</v>
      </c>
      <c r="D151" s="33"/>
      <c r="E151" s="30" t="s">
        <v>244</v>
      </c>
      <c r="F151" s="33"/>
      <c r="G151" s="33"/>
      <c r="H151" s="33"/>
      <c r="I151" s="34">
        <f>SUMIFS(I152:I155,A152:A155,"P")</f>
        <v>0</v>
      </c>
      <c r="J151" s="35"/>
    </row>
    <row r="152">
      <c r="A152" s="36" t="s">
        <v>36</v>
      </c>
      <c r="B152" s="36">
        <v>29</v>
      </c>
      <c r="C152" s="37" t="s">
        <v>245</v>
      </c>
      <c r="D152" s="36" t="s">
        <v>38</v>
      </c>
      <c r="E152" s="38" t="s">
        <v>246</v>
      </c>
      <c r="F152" s="39" t="s">
        <v>135</v>
      </c>
      <c r="G152" s="40">
        <v>59</v>
      </c>
      <c r="H152" s="41">
        <v>0</v>
      </c>
      <c r="I152" s="41">
        <f>ROUND(G152*H152,P4)</f>
        <v>0</v>
      </c>
      <c r="J152" s="36"/>
      <c r="O152" s="42">
        <f>I152*0.21</f>
        <v>0</v>
      </c>
      <c r="P152">
        <v>3</v>
      </c>
    </row>
    <row r="153">
      <c r="A153" s="36" t="s">
        <v>41</v>
      </c>
      <c r="B153" s="43"/>
      <c r="C153" s="44"/>
      <c r="D153" s="44"/>
      <c r="E153" s="38" t="s">
        <v>247</v>
      </c>
      <c r="F153" s="44"/>
      <c r="G153" s="44"/>
      <c r="H153" s="44"/>
      <c r="I153" s="44"/>
      <c r="J153" s="45"/>
    </row>
    <row r="154">
      <c r="A154" s="36" t="s">
        <v>43</v>
      </c>
      <c r="B154" s="43"/>
      <c r="C154" s="44"/>
      <c r="D154" s="44"/>
      <c r="E154" s="46" t="s">
        <v>248</v>
      </c>
      <c r="F154" s="44"/>
      <c r="G154" s="44"/>
      <c r="H154" s="44"/>
      <c r="I154" s="44"/>
      <c r="J154" s="45"/>
    </row>
    <row r="155" ht="315">
      <c r="A155" s="36" t="s">
        <v>45</v>
      </c>
      <c r="B155" s="43"/>
      <c r="C155" s="44"/>
      <c r="D155" s="44"/>
      <c r="E155" s="38" t="s">
        <v>249</v>
      </c>
      <c r="F155" s="44"/>
      <c r="G155" s="44"/>
      <c r="H155" s="44"/>
      <c r="I155" s="44"/>
      <c r="J155" s="45"/>
    </row>
    <row r="156">
      <c r="A156" s="30" t="s">
        <v>33</v>
      </c>
      <c r="B156" s="31"/>
      <c r="C156" s="32" t="s">
        <v>250</v>
      </c>
      <c r="D156" s="33"/>
      <c r="E156" s="30" t="s">
        <v>251</v>
      </c>
      <c r="F156" s="33"/>
      <c r="G156" s="33"/>
      <c r="H156" s="33"/>
      <c r="I156" s="34">
        <f>SUMIFS(I157:I194,A157:A194,"P")</f>
        <v>0</v>
      </c>
      <c r="J156" s="35"/>
    </row>
    <row r="157" ht="30">
      <c r="A157" s="36" t="s">
        <v>36</v>
      </c>
      <c r="B157" s="36">
        <v>30</v>
      </c>
      <c r="C157" s="37" t="s">
        <v>252</v>
      </c>
      <c r="D157" s="36" t="s">
        <v>38</v>
      </c>
      <c r="E157" s="38" t="s">
        <v>253</v>
      </c>
      <c r="F157" s="39" t="s">
        <v>75</v>
      </c>
      <c r="G157" s="40">
        <v>12</v>
      </c>
      <c r="H157" s="41">
        <v>0</v>
      </c>
      <c r="I157" s="41">
        <f>ROUND(G157*H157,P4)</f>
        <v>0</v>
      </c>
      <c r="J157" s="36"/>
      <c r="O157" s="42">
        <f>I157*0.21</f>
        <v>0</v>
      </c>
      <c r="P157">
        <v>3</v>
      </c>
    </row>
    <row r="158" ht="135">
      <c r="A158" s="36" t="s">
        <v>41</v>
      </c>
      <c r="B158" s="43"/>
      <c r="C158" s="44"/>
      <c r="D158" s="44"/>
      <c r="E158" s="38" t="s">
        <v>254</v>
      </c>
      <c r="F158" s="44"/>
      <c r="G158" s="44"/>
      <c r="H158" s="44"/>
      <c r="I158" s="44"/>
      <c r="J158" s="45"/>
    </row>
    <row r="159">
      <c r="A159" s="36" t="s">
        <v>43</v>
      </c>
      <c r="B159" s="43"/>
      <c r="C159" s="44"/>
      <c r="D159" s="44"/>
      <c r="E159" s="46" t="s">
        <v>255</v>
      </c>
      <c r="F159" s="44"/>
      <c r="G159" s="44"/>
      <c r="H159" s="44"/>
      <c r="I159" s="44"/>
      <c r="J159" s="45"/>
    </row>
    <row r="160">
      <c r="A160" s="36" t="s">
        <v>43</v>
      </c>
      <c r="B160" s="43"/>
      <c r="C160" s="44"/>
      <c r="D160" s="44"/>
      <c r="E160" s="46" t="s">
        <v>256</v>
      </c>
      <c r="F160" s="44"/>
      <c r="G160" s="44"/>
      <c r="H160" s="44"/>
      <c r="I160" s="44"/>
      <c r="J160" s="45"/>
    </row>
    <row r="161" ht="60">
      <c r="A161" s="36" t="s">
        <v>45</v>
      </c>
      <c r="B161" s="43"/>
      <c r="C161" s="44"/>
      <c r="D161" s="44"/>
      <c r="E161" s="38" t="s">
        <v>257</v>
      </c>
      <c r="F161" s="44"/>
      <c r="G161" s="44"/>
      <c r="H161" s="44"/>
      <c r="I161" s="44"/>
      <c r="J161" s="45"/>
    </row>
    <row r="162" ht="30">
      <c r="A162" s="36" t="s">
        <v>36</v>
      </c>
      <c r="B162" s="36">
        <v>31</v>
      </c>
      <c r="C162" s="37" t="s">
        <v>258</v>
      </c>
      <c r="D162" s="36" t="s">
        <v>38</v>
      </c>
      <c r="E162" s="38" t="s">
        <v>259</v>
      </c>
      <c r="F162" s="39" t="s">
        <v>75</v>
      </c>
      <c r="G162" s="40">
        <v>8</v>
      </c>
      <c r="H162" s="41">
        <v>0</v>
      </c>
      <c r="I162" s="41">
        <f>ROUND(G162*H162,P4)</f>
        <v>0</v>
      </c>
      <c r="J162" s="36"/>
      <c r="O162" s="42">
        <f>I162*0.21</f>
        <v>0</v>
      </c>
      <c r="P162">
        <v>3</v>
      </c>
    </row>
    <row r="163" ht="45">
      <c r="A163" s="36" t="s">
        <v>41</v>
      </c>
      <c r="B163" s="43"/>
      <c r="C163" s="44"/>
      <c r="D163" s="44"/>
      <c r="E163" s="38" t="s">
        <v>260</v>
      </c>
      <c r="F163" s="44"/>
      <c r="G163" s="44"/>
      <c r="H163" s="44"/>
      <c r="I163" s="44"/>
      <c r="J163" s="45"/>
    </row>
    <row r="164">
      <c r="A164" s="36" t="s">
        <v>43</v>
      </c>
      <c r="B164" s="43"/>
      <c r="C164" s="44"/>
      <c r="D164" s="44"/>
      <c r="E164" s="46" t="s">
        <v>261</v>
      </c>
      <c r="F164" s="44"/>
      <c r="G164" s="44"/>
      <c r="H164" s="44"/>
      <c r="I164" s="44"/>
      <c r="J164" s="45"/>
    </row>
    <row r="165">
      <c r="A165" s="36" t="s">
        <v>43</v>
      </c>
      <c r="B165" s="43"/>
      <c r="C165" s="44"/>
      <c r="D165" s="44"/>
      <c r="E165" s="46" t="s">
        <v>262</v>
      </c>
      <c r="F165" s="44"/>
      <c r="G165" s="44"/>
      <c r="H165" s="44"/>
      <c r="I165" s="44"/>
      <c r="J165" s="45"/>
    </row>
    <row r="166" ht="75">
      <c r="A166" s="36" t="s">
        <v>45</v>
      </c>
      <c r="B166" s="43"/>
      <c r="C166" s="44"/>
      <c r="D166" s="44"/>
      <c r="E166" s="38" t="s">
        <v>263</v>
      </c>
      <c r="F166" s="44"/>
      <c r="G166" s="44"/>
      <c r="H166" s="44"/>
      <c r="I166" s="44"/>
      <c r="J166" s="45"/>
    </row>
    <row r="167">
      <c r="A167" s="36" t="s">
        <v>36</v>
      </c>
      <c r="B167" s="36">
        <v>32</v>
      </c>
      <c r="C167" s="37" t="s">
        <v>264</v>
      </c>
      <c r="D167" s="36" t="s">
        <v>38</v>
      </c>
      <c r="E167" s="38" t="s">
        <v>265</v>
      </c>
      <c r="F167" s="39" t="s">
        <v>75</v>
      </c>
      <c r="G167" s="40">
        <v>12</v>
      </c>
      <c r="H167" s="41">
        <v>0</v>
      </c>
      <c r="I167" s="41">
        <f>ROUND(G167*H167,P4)</f>
        <v>0</v>
      </c>
      <c r="J167" s="36"/>
      <c r="O167" s="42">
        <f>I167*0.21</f>
        <v>0</v>
      </c>
      <c r="P167">
        <v>3</v>
      </c>
    </row>
    <row r="168">
      <c r="A168" s="36" t="s">
        <v>41</v>
      </c>
      <c r="B168" s="43"/>
      <c r="C168" s="44"/>
      <c r="D168" s="44"/>
      <c r="E168" s="38" t="s">
        <v>208</v>
      </c>
      <c r="F168" s="44"/>
      <c r="G168" s="44"/>
      <c r="H168" s="44"/>
      <c r="I168" s="44"/>
      <c r="J168" s="45"/>
    </row>
    <row r="169">
      <c r="A169" s="36" t="s">
        <v>43</v>
      </c>
      <c r="B169" s="43"/>
      <c r="C169" s="44"/>
      <c r="D169" s="44"/>
      <c r="E169" s="46" t="s">
        <v>261</v>
      </c>
      <c r="F169" s="44"/>
      <c r="G169" s="44"/>
      <c r="H169" s="44"/>
      <c r="I169" s="44"/>
      <c r="J169" s="45"/>
    </row>
    <row r="170">
      <c r="A170" s="36" t="s">
        <v>43</v>
      </c>
      <c r="B170" s="43"/>
      <c r="C170" s="44"/>
      <c r="D170" s="44"/>
      <c r="E170" s="46" t="s">
        <v>266</v>
      </c>
      <c r="F170" s="44"/>
      <c r="G170" s="44"/>
      <c r="H170" s="44"/>
      <c r="I170" s="44"/>
      <c r="J170" s="45"/>
    </row>
    <row r="171" ht="75">
      <c r="A171" s="36" t="s">
        <v>45</v>
      </c>
      <c r="B171" s="43"/>
      <c r="C171" s="44"/>
      <c r="D171" s="44"/>
      <c r="E171" s="38" t="s">
        <v>263</v>
      </c>
      <c r="F171" s="44"/>
      <c r="G171" s="44"/>
      <c r="H171" s="44"/>
      <c r="I171" s="44"/>
      <c r="J171" s="45"/>
    </row>
    <row r="172" ht="30">
      <c r="A172" s="36" t="s">
        <v>36</v>
      </c>
      <c r="B172" s="36">
        <v>33</v>
      </c>
      <c r="C172" s="37" t="s">
        <v>267</v>
      </c>
      <c r="D172" s="36" t="s">
        <v>38</v>
      </c>
      <c r="E172" s="38" t="s">
        <v>268</v>
      </c>
      <c r="F172" s="39" t="s">
        <v>75</v>
      </c>
      <c r="G172" s="40">
        <v>18</v>
      </c>
      <c r="H172" s="41">
        <v>0</v>
      </c>
      <c r="I172" s="41">
        <f>ROUND(G172*H172,P4)</f>
        <v>0</v>
      </c>
      <c r="J172" s="36"/>
      <c r="O172" s="42">
        <f>I172*0.21</f>
        <v>0</v>
      </c>
      <c r="P172">
        <v>3</v>
      </c>
    </row>
    <row r="173" ht="150">
      <c r="A173" s="36" t="s">
        <v>41</v>
      </c>
      <c r="B173" s="43"/>
      <c r="C173" s="44"/>
      <c r="D173" s="44"/>
      <c r="E173" s="38" t="s">
        <v>269</v>
      </c>
      <c r="F173" s="44"/>
      <c r="G173" s="44"/>
      <c r="H173" s="44"/>
      <c r="I173" s="44"/>
      <c r="J173" s="45"/>
    </row>
    <row r="174">
      <c r="A174" s="36" t="s">
        <v>43</v>
      </c>
      <c r="B174" s="43"/>
      <c r="C174" s="44"/>
      <c r="D174" s="44"/>
      <c r="E174" s="46" t="s">
        <v>270</v>
      </c>
      <c r="F174" s="44"/>
      <c r="G174" s="44"/>
      <c r="H174" s="44"/>
      <c r="I174" s="44"/>
      <c r="J174" s="45"/>
    </row>
    <row r="175" ht="90">
      <c r="A175" s="36" t="s">
        <v>45</v>
      </c>
      <c r="B175" s="43"/>
      <c r="C175" s="44"/>
      <c r="D175" s="44"/>
      <c r="E175" s="38" t="s">
        <v>271</v>
      </c>
      <c r="F175" s="44"/>
      <c r="G175" s="44"/>
      <c r="H175" s="44"/>
      <c r="I175" s="44"/>
      <c r="J175" s="45"/>
    </row>
    <row r="176" ht="30">
      <c r="A176" s="36" t="s">
        <v>36</v>
      </c>
      <c r="B176" s="36">
        <v>34</v>
      </c>
      <c r="C176" s="37" t="s">
        <v>272</v>
      </c>
      <c r="D176" s="36" t="s">
        <v>38</v>
      </c>
      <c r="E176" s="38" t="s">
        <v>273</v>
      </c>
      <c r="F176" s="39" t="s">
        <v>106</v>
      </c>
      <c r="G176" s="40">
        <v>0.75</v>
      </c>
      <c r="H176" s="41">
        <v>0</v>
      </c>
      <c r="I176" s="41">
        <f>ROUND(G176*H176,P4)</f>
        <v>0</v>
      </c>
      <c r="J176" s="36"/>
      <c r="O176" s="42">
        <f>I176*0.21</f>
        <v>0</v>
      </c>
      <c r="P176">
        <v>3</v>
      </c>
    </row>
    <row r="177" ht="45">
      <c r="A177" s="36" t="s">
        <v>41</v>
      </c>
      <c r="B177" s="43"/>
      <c r="C177" s="44"/>
      <c r="D177" s="44"/>
      <c r="E177" s="38" t="s">
        <v>274</v>
      </c>
      <c r="F177" s="44"/>
      <c r="G177" s="44"/>
      <c r="H177" s="44"/>
      <c r="I177" s="44"/>
      <c r="J177" s="45"/>
    </row>
    <row r="178">
      <c r="A178" s="36" t="s">
        <v>43</v>
      </c>
      <c r="B178" s="43"/>
      <c r="C178" s="44"/>
      <c r="D178" s="44"/>
      <c r="E178" s="46" t="s">
        <v>275</v>
      </c>
      <c r="F178" s="44"/>
      <c r="G178" s="44"/>
      <c r="H178" s="44"/>
      <c r="I178" s="44"/>
      <c r="J178" s="45"/>
    </row>
    <row r="179" ht="105">
      <c r="A179" s="36" t="s">
        <v>45</v>
      </c>
      <c r="B179" s="43"/>
      <c r="C179" s="44"/>
      <c r="D179" s="44"/>
      <c r="E179" s="38" t="s">
        <v>276</v>
      </c>
      <c r="F179" s="44"/>
      <c r="G179" s="44"/>
      <c r="H179" s="44"/>
      <c r="I179" s="44"/>
      <c r="J179" s="45"/>
    </row>
    <row r="180" ht="30">
      <c r="A180" s="36" t="s">
        <v>36</v>
      </c>
      <c r="B180" s="36">
        <v>35</v>
      </c>
      <c r="C180" s="37" t="s">
        <v>277</v>
      </c>
      <c r="D180" s="36" t="s">
        <v>124</v>
      </c>
      <c r="E180" s="38" t="s">
        <v>278</v>
      </c>
      <c r="F180" s="39" t="s">
        <v>135</v>
      </c>
      <c r="G180" s="40">
        <v>121</v>
      </c>
      <c r="H180" s="41">
        <v>0</v>
      </c>
      <c r="I180" s="41">
        <f>ROUND(G180*H180,P4)</f>
        <v>0</v>
      </c>
      <c r="J180" s="36"/>
      <c r="O180" s="42">
        <f>I180*0.21</f>
        <v>0</v>
      </c>
      <c r="P180">
        <v>3</v>
      </c>
    </row>
    <row r="181" ht="60">
      <c r="A181" s="36" t="s">
        <v>41</v>
      </c>
      <c r="B181" s="43"/>
      <c r="C181" s="44"/>
      <c r="D181" s="44"/>
      <c r="E181" s="38" t="s">
        <v>279</v>
      </c>
      <c r="F181" s="44"/>
      <c r="G181" s="44"/>
      <c r="H181" s="44"/>
      <c r="I181" s="44"/>
      <c r="J181" s="45"/>
    </row>
    <row r="182">
      <c r="A182" s="36" t="s">
        <v>43</v>
      </c>
      <c r="B182" s="43"/>
      <c r="C182" s="44"/>
      <c r="D182" s="44"/>
      <c r="E182" s="46" t="s">
        <v>146</v>
      </c>
      <c r="F182" s="44"/>
      <c r="G182" s="44"/>
      <c r="H182" s="44"/>
      <c r="I182" s="44"/>
      <c r="J182" s="45"/>
    </row>
    <row r="183">
      <c r="A183" s="36" t="s">
        <v>43</v>
      </c>
      <c r="B183" s="43"/>
      <c r="C183" s="44"/>
      <c r="D183" s="44"/>
      <c r="E183" s="46" t="s">
        <v>280</v>
      </c>
      <c r="F183" s="44"/>
      <c r="G183" s="44"/>
      <c r="H183" s="44"/>
      <c r="I183" s="44"/>
      <c r="J183" s="45"/>
    </row>
    <row r="184" ht="30">
      <c r="A184" s="36" t="s">
        <v>43</v>
      </c>
      <c r="B184" s="43"/>
      <c r="C184" s="44"/>
      <c r="D184" s="44"/>
      <c r="E184" s="46" t="s">
        <v>281</v>
      </c>
      <c r="F184" s="44"/>
      <c r="G184" s="44"/>
      <c r="H184" s="44"/>
      <c r="I184" s="44"/>
      <c r="J184" s="45"/>
    </row>
    <row r="185">
      <c r="A185" s="36" t="s">
        <v>43</v>
      </c>
      <c r="B185" s="43"/>
      <c r="C185" s="44"/>
      <c r="D185" s="44"/>
      <c r="E185" s="46" t="s">
        <v>282</v>
      </c>
      <c r="F185" s="44"/>
      <c r="G185" s="44"/>
      <c r="H185" s="44"/>
      <c r="I185" s="44"/>
      <c r="J185" s="45"/>
    </row>
    <row r="186" ht="90">
      <c r="A186" s="36" t="s">
        <v>45</v>
      </c>
      <c r="B186" s="43"/>
      <c r="C186" s="44"/>
      <c r="D186" s="44"/>
      <c r="E186" s="38" t="s">
        <v>283</v>
      </c>
      <c r="F186" s="44"/>
      <c r="G186" s="44"/>
      <c r="H186" s="44"/>
      <c r="I186" s="44"/>
      <c r="J186" s="45"/>
    </row>
    <row r="187">
      <c r="A187" s="36" t="s">
        <v>36</v>
      </c>
      <c r="B187" s="36">
        <v>36</v>
      </c>
      <c r="C187" s="37" t="s">
        <v>284</v>
      </c>
      <c r="D187" s="36" t="s">
        <v>38</v>
      </c>
      <c r="E187" s="38" t="s">
        <v>285</v>
      </c>
      <c r="F187" s="39" t="s">
        <v>135</v>
      </c>
      <c r="G187" s="40">
        <v>20</v>
      </c>
      <c r="H187" s="41">
        <v>0</v>
      </c>
      <c r="I187" s="41">
        <f>ROUND(G187*H187,P4)</f>
        <v>0</v>
      </c>
      <c r="J187" s="36"/>
      <c r="O187" s="42">
        <f>I187*0.21</f>
        <v>0</v>
      </c>
      <c r="P187">
        <v>3</v>
      </c>
    </row>
    <row r="188" ht="60">
      <c r="A188" s="36" t="s">
        <v>41</v>
      </c>
      <c r="B188" s="43"/>
      <c r="C188" s="44"/>
      <c r="D188" s="44"/>
      <c r="E188" s="38" t="s">
        <v>286</v>
      </c>
      <c r="F188" s="44"/>
      <c r="G188" s="44"/>
      <c r="H188" s="44"/>
      <c r="I188" s="44"/>
      <c r="J188" s="45"/>
    </row>
    <row r="189">
      <c r="A189" s="36" t="s">
        <v>43</v>
      </c>
      <c r="B189" s="43"/>
      <c r="C189" s="44"/>
      <c r="D189" s="44"/>
      <c r="E189" s="46" t="s">
        <v>287</v>
      </c>
      <c r="F189" s="44"/>
      <c r="G189" s="44"/>
      <c r="H189" s="44"/>
      <c r="I189" s="44"/>
      <c r="J189" s="45"/>
    </row>
    <row r="190" ht="90">
      <c r="A190" s="36" t="s">
        <v>45</v>
      </c>
      <c r="B190" s="43"/>
      <c r="C190" s="44"/>
      <c r="D190" s="44"/>
      <c r="E190" s="38" t="s">
        <v>288</v>
      </c>
      <c r="F190" s="44"/>
      <c r="G190" s="44"/>
      <c r="H190" s="44"/>
      <c r="I190" s="44"/>
      <c r="J190" s="45"/>
    </row>
    <row r="191">
      <c r="A191" s="36" t="s">
        <v>36</v>
      </c>
      <c r="B191" s="36">
        <v>37</v>
      </c>
      <c r="C191" s="37" t="s">
        <v>289</v>
      </c>
      <c r="D191" s="36" t="s">
        <v>38</v>
      </c>
      <c r="E191" s="38" t="s">
        <v>290</v>
      </c>
      <c r="F191" s="39" t="s">
        <v>85</v>
      </c>
      <c r="G191" s="40">
        <v>0.0060000000000000001</v>
      </c>
      <c r="H191" s="41">
        <v>0</v>
      </c>
      <c r="I191" s="41">
        <f>ROUND(G191*H191,P4)</f>
        <v>0</v>
      </c>
      <c r="J191" s="36"/>
      <c r="O191" s="42">
        <f>I191*0.21</f>
        <v>0</v>
      </c>
      <c r="P191">
        <v>3</v>
      </c>
    </row>
    <row r="192" ht="30">
      <c r="A192" s="36" t="s">
        <v>41</v>
      </c>
      <c r="B192" s="43"/>
      <c r="C192" s="44"/>
      <c r="D192" s="44"/>
      <c r="E192" s="38" t="s">
        <v>291</v>
      </c>
      <c r="F192" s="44"/>
      <c r="G192" s="44"/>
      <c r="H192" s="44"/>
      <c r="I192" s="44"/>
      <c r="J192" s="45"/>
    </row>
    <row r="193">
      <c r="A193" s="36" t="s">
        <v>43</v>
      </c>
      <c r="B193" s="43"/>
      <c r="C193" s="44"/>
      <c r="D193" s="44"/>
      <c r="E193" s="46" t="s">
        <v>292</v>
      </c>
      <c r="F193" s="44"/>
      <c r="G193" s="44"/>
      <c r="H193" s="44"/>
      <c r="I193" s="44"/>
      <c r="J193" s="45"/>
    </row>
    <row r="194" ht="90">
      <c r="A194" s="36" t="s">
        <v>45</v>
      </c>
      <c r="B194" s="48"/>
      <c r="C194" s="49"/>
      <c r="D194" s="49"/>
      <c r="E194" s="38" t="s">
        <v>293</v>
      </c>
      <c r="F194" s="49"/>
      <c r="G194" s="49"/>
      <c r="H194" s="49"/>
      <c r="I194" s="49"/>
      <c r="J194" s="50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Hornýš Michal</dc:creator>
  <cp:lastModifiedBy>Hornýš Michal</cp:lastModifiedBy>
  <dcterms:created xsi:type="dcterms:W3CDTF">2025-05-21T18:59:36Z</dcterms:created>
  <dcterms:modified xsi:type="dcterms:W3CDTF">2025-05-21T18:59:40Z</dcterms:modified>
</cp:coreProperties>
</file>